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G:\Dokumenti\K N J I G O V O D S T V O\OBRASCI - knjigovodstvo\2025. god\2. kvartal\"/>
    </mc:Choice>
  </mc:AlternateContent>
  <xr:revisionPtr revIDLastSave="0" documentId="13_ncr:1_{943FAD37-7955-4AE7-B13A-0D86D4913083}"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c r="F343" i="9"/>
  <c r="F342" i="9"/>
  <c r="F341" i="9"/>
  <c r="H340" i="9"/>
  <c r="G340" i="9"/>
  <c r="F340" i="9"/>
  <c r="E340" i="9"/>
  <c r="B340" i="9"/>
  <c r="F339" i="9"/>
  <c r="F338" i="9"/>
  <c r="F337" i="9"/>
  <c r="F336" i="9"/>
  <c r="H335" i="9"/>
  <c r="G335" i="9"/>
  <c r="F335" i="9"/>
  <c r="E335" i="9"/>
  <c r="B335" i="9"/>
  <c r="F334" i="9"/>
  <c r="H333" i="9"/>
  <c r="G333" i="9"/>
  <c r="F333" i="9"/>
  <c r="E333" i="9"/>
  <c r="B333" i="9"/>
  <c r="H332" i="9"/>
  <c r="G332" i="9"/>
  <c r="F332" i="9"/>
  <c r="E332" i="9"/>
  <c r="B332" i="9"/>
  <c r="H331" i="9"/>
  <c r="G331" i="9"/>
  <c r="F331" i="9"/>
  <c r="E331" i="9"/>
  <c r="B331" i="9"/>
  <c r="H330" i="9"/>
  <c r="G330" i="9"/>
  <c r="F330" i="9"/>
  <c r="E330" i="9"/>
  <c r="B330" i="9"/>
  <c r="H329" i="9"/>
  <c r="G329" i="9"/>
  <c r="F329" i="9"/>
  <c r="E329" i="9"/>
  <c r="B329" i="9"/>
  <c r="H328" i="9"/>
  <c r="G328" i="9"/>
  <c r="F328" i="9"/>
  <c r="E328" i="9"/>
  <c r="B328" i="9"/>
  <c r="H327" i="9"/>
  <c r="G327" i="9"/>
  <c r="F327" i="9"/>
  <c r="E327" i="9"/>
  <c r="B327" i="9"/>
  <c r="H326" i="9"/>
  <c r="G326" i="9"/>
  <c r="F326" i="9"/>
  <c r="E326" i="9"/>
  <c r="B326" i="9"/>
  <c r="H325" i="9"/>
  <c r="G325" i="9"/>
  <c r="F325" i="9"/>
  <c r="E325" i="9"/>
  <c r="B325" i="9"/>
  <c r="H324" i="9"/>
  <c r="G324" i="9"/>
  <c r="F324" i="9"/>
  <c r="E324" i="9"/>
  <c r="B324" i="9"/>
  <c r="H323" i="9"/>
  <c r="G323" i="9"/>
  <c r="F323" i="9"/>
  <c r="E323" i="9"/>
  <c r="B323" i="9"/>
  <c r="H322" i="9"/>
  <c r="G322" i="9"/>
  <c r="F322" i="9"/>
  <c r="E322" i="9"/>
  <c r="B322" i="9"/>
  <c r="H321" i="9"/>
  <c r="G321" i="9"/>
  <c r="F321" i="9"/>
  <c r="E321" i="9"/>
  <c r="B321" i="9"/>
  <c r="H320" i="9"/>
  <c r="G320" i="9"/>
  <c r="F320" i="9"/>
  <c r="E320" i="9"/>
  <c r="B320" i="9"/>
  <c r="H319" i="9"/>
  <c r="G319" i="9"/>
  <c r="F319" i="9"/>
  <c r="E319" i="9"/>
  <c r="B319" i="9"/>
  <c r="H318" i="9"/>
  <c r="G318" i="9"/>
  <c r="F318" i="9"/>
  <c r="E318" i="9"/>
  <c r="B318" i="9"/>
  <c r="H317" i="9"/>
  <c r="G317" i="9"/>
  <c r="F317" i="9"/>
  <c r="E317" i="9"/>
  <c r="B317" i="9"/>
  <c r="F316" i="9"/>
  <c r="F315" i="9"/>
  <c r="F314" i="9"/>
  <c r="H313" i="9"/>
  <c r="G313" i="9"/>
  <c r="F313" i="9"/>
  <c r="E313" i="9"/>
  <c r="B313" i="9"/>
  <c r="H312" i="9"/>
  <c r="G312" i="9"/>
  <c r="F312" i="9"/>
  <c r="E312" i="9"/>
  <c r="B312" i="9"/>
  <c r="H311" i="9"/>
  <c r="G311" i="9"/>
  <c r="F311" i="9"/>
  <c r="E311" i="9"/>
  <c r="B311" i="9"/>
  <c r="F310" i="9"/>
  <c r="F309" i="9"/>
  <c r="F308" i="9"/>
  <c r="H307" i="9"/>
  <c r="G307" i="9"/>
  <c r="F307" i="9"/>
  <c r="E307" i="9"/>
  <c r="B307" i="9"/>
  <c r="F306" i="9"/>
  <c r="H305" i="9"/>
  <c r="G305" i="9"/>
  <c r="F305" i="9"/>
  <c r="E305" i="9"/>
  <c r="B305" i="9"/>
  <c r="H304" i="9"/>
  <c r="G304" i="9"/>
  <c r="F304" i="9"/>
  <c r="E304" i="9"/>
  <c r="B304" i="9"/>
  <c r="H303" i="9"/>
  <c r="G303" i="9"/>
  <c r="F303" i="9"/>
  <c r="E303" i="9"/>
  <c r="B303" i="9"/>
  <c r="F302" i="9"/>
  <c r="F301" i="9"/>
  <c r="F300" i="9"/>
  <c r="F299" i="9"/>
  <c r="F298" i="9"/>
  <c r="F297" i="9"/>
  <c r="L296" i="9"/>
  <c r="H296" i="9"/>
  <c r="F296" i="9"/>
  <c r="F295" i="9"/>
  <c r="I294" i="9"/>
  <c r="H294" i="9"/>
  <c r="F294" i="9"/>
  <c r="E294" i="9"/>
  <c r="B294" i="9"/>
  <c r="E293" i="9"/>
  <c r="M292" i="9"/>
  <c r="L292" i="9"/>
  <c r="F292" i="9"/>
  <c r="E292" i="9"/>
  <c r="B292" i="9"/>
  <c r="M291" i="9"/>
  <c r="L291" i="9"/>
  <c r="F291" i="9"/>
  <c r="E291" i="9"/>
  <c r="B291" i="9"/>
  <c r="M290" i="9"/>
  <c r="L290" i="9"/>
  <c r="F290" i="9"/>
  <c r="E290" i="9"/>
  <c r="B290" i="9"/>
  <c r="M289" i="9"/>
  <c r="L289" i="9"/>
  <c r="F289" i="9"/>
  <c r="E289" i="9"/>
  <c r="B289" i="9"/>
  <c r="M288" i="9"/>
  <c r="L288" i="9"/>
  <c r="F288" i="9"/>
  <c r="E288" i="9"/>
  <c r="B288" i="9"/>
  <c r="M287" i="9"/>
  <c r="L287" i="9"/>
  <c r="F287" i="9"/>
  <c r="E287" i="9"/>
  <c r="B287" i="9"/>
  <c r="M286" i="9"/>
  <c r="L286" i="9"/>
  <c r="F286" i="9"/>
  <c r="E286" i="9"/>
  <c r="B286" i="9"/>
  <c r="M285" i="9"/>
  <c r="L285" i="9"/>
  <c r="F285" i="9"/>
  <c r="E285" i="9"/>
  <c r="B285" i="9"/>
  <c r="M284" i="9"/>
  <c r="L284" i="9"/>
  <c r="F284" i="9"/>
  <c r="E284" i="9"/>
  <c r="B284" i="9"/>
  <c r="M283" i="9"/>
  <c r="L283" i="9"/>
  <c r="F283" i="9"/>
  <c r="E283" i="9"/>
  <c r="B283" i="9"/>
  <c r="M282" i="9"/>
  <c r="L282" i="9"/>
  <c r="F282" i="9"/>
  <c r="E282" i="9"/>
  <c r="B282" i="9"/>
  <c r="M281" i="9"/>
  <c r="L281" i="9"/>
  <c r="F281" i="9"/>
  <c r="E281" i="9"/>
  <c r="B281" i="9"/>
  <c r="M280" i="9"/>
  <c r="L280" i="9"/>
  <c r="F280" i="9"/>
  <c r="E280" i="9"/>
  <c r="B280" i="9"/>
  <c r="M279" i="9"/>
  <c r="L279" i="9"/>
  <c r="F279" i="9"/>
  <c r="E279" i="9"/>
  <c r="B279" i="9"/>
  <c r="M278" i="9"/>
  <c r="L278" i="9"/>
  <c r="F278" i="9"/>
  <c r="E278" i="9"/>
  <c r="B278" i="9"/>
  <c r="M277" i="9"/>
  <c r="L277" i="9"/>
  <c r="F277" i="9"/>
  <c r="E277" i="9"/>
  <c r="B277" i="9"/>
  <c r="M276" i="9"/>
  <c r="L276" i="9"/>
  <c r="F276" i="9"/>
  <c r="E276" i="9"/>
  <c r="B276" i="9"/>
  <c r="M275" i="9"/>
  <c r="L275" i="9"/>
  <c r="F275" i="9"/>
  <c r="E275" i="9"/>
  <c r="B275" i="9"/>
  <c r="M274" i="9"/>
  <c r="L274" i="9"/>
  <c r="F274" i="9"/>
  <c r="E274" i="9"/>
  <c r="B274" i="9"/>
  <c r="M273" i="9"/>
  <c r="L273" i="9"/>
  <c r="F273" i="9"/>
  <c r="E273" i="9"/>
  <c r="B27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c r="H172" i="9"/>
  <c r="G172" i="9"/>
  <c r="F172" i="9"/>
  <c r="E172" i="9"/>
  <c r="B172" i="9"/>
  <c r="H171" i="9"/>
  <c r="G171" i="9"/>
  <c r="F171" i="9"/>
  <c r="E171" i="9"/>
  <c r="B171" i="9"/>
  <c r="H170" i="9"/>
  <c r="G170" i="9"/>
  <c r="F170" i="9"/>
  <c r="E170" i="9"/>
  <c r="B170" i="9"/>
  <c r="H169" i="9"/>
  <c r="G169" i="9"/>
  <c r="F169" i="9"/>
  <c r="E169" i="9"/>
  <c r="B169" i="9"/>
  <c r="H168" i="9"/>
  <c r="G168" i="9"/>
  <c r="F168" i="9"/>
  <c r="E168" i="9"/>
  <c r="B168" i="9"/>
  <c r="H167" i="9"/>
  <c r="G167" i="9"/>
  <c r="F167" i="9"/>
  <c r="E167" i="9"/>
  <c r="B167" i="9"/>
  <c r="H166" i="9"/>
  <c r="G166" i="9"/>
  <c r="F166" i="9"/>
  <c r="E166" i="9"/>
  <c r="B166" i="9"/>
  <c r="H165" i="9"/>
  <c r="G165" i="9"/>
  <c r="F165" i="9"/>
  <c r="E165" i="9"/>
  <c r="B165" i="9"/>
  <c r="H164" i="9"/>
  <c r="G164" i="9"/>
  <c r="F164" i="9"/>
  <c r="E164" i="9"/>
  <c r="B164" i="9"/>
  <c r="H163" i="9"/>
  <c r="G163" i="9"/>
  <c r="F163" i="9"/>
  <c r="E163" i="9"/>
  <c r="B163" i="9"/>
  <c r="H162" i="9"/>
  <c r="G162" i="9"/>
  <c r="F162" i="9"/>
  <c r="E162" i="9"/>
  <c r="B162" i="9"/>
  <c r="H161" i="9"/>
  <c r="G161" i="9"/>
  <c r="F161" i="9"/>
  <c r="E161" i="9"/>
  <c r="B161" i="9"/>
  <c r="H160" i="9"/>
  <c r="G160" i="9"/>
  <c r="F160" i="9"/>
  <c r="E160" i="9"/>
  <c r="B160" i="9"/>
  <c r="H159" i="9"/>
  <c r="G159" i="9"/>
  <c r="F159" i="9"/>
  <c r="E159" i="9"/>
  <c r="B159" i="9"/>
  <c r="H158" i="9"/>
  <c r="G158" i="9"/>
  <c r="F158" i="9"/>
  <c r="E158" i="9"/>
  <c r="B158" i="9"/>
  <c r="H157" i="9"/>
  <c r="G157" i="9"/>
  <c r="F157" i="9"/>
  <c r="E157" i="9"/>
  <c r="B157" i="9"/>
  <c r="F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F24" i="9"/>
  <c r="F4" i="9"/>
  <c r="O3" i="9"/>
  <c r="G296" i="9" s="1"/>
  <c r="E296" i="9" s="1"/>
  <c r="B296" i="9" s="1"/>
  <c r="I3" i="9"/>
  <c r="H3" i="9"/>
  <c r="G3" i="9"/>
  <c r="D104" i="8"/>
  <c r="D97" i="8"/>
  <c r="D92" i="8"/>
  <c r="D87" i="8"/>
  <c r="D82" i="8"/>
  <c r="D77" i="8"/>
  <c r="D72" i="8"/>
  <c r="D67" i="8"/>
  <c r="D62" i="8"/>
  <c r="D57" i="8"/>
  <c r="D52" i="8"/>
  <c r="D51" i="8"/>
  <c r="D46" i="8"/>
  <c r="D45" i="8"/>
  <c r="D37" i="8"/>
  <c r="D27" i="8"/>
  <c r="D25" i="8"/>
  <c r="D18" i="8"/>
  <c r="D8" i="8"/>
  <c r="D6" i="8"/>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D255" i="5"/>
  <c r="F255" i="5" s="1"/>
  <c r="F254" i="5"/>
  <c r="F253" i="5"/>
  <c r="E252" i="5"/>
  <c r="D252" i="5"/>
  <c r="F252" i="5" s="1"/>
  <c r="E251" i="5"/>
  <c r="D251" i="5"/>
  <c r="F251"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E219" i="5"/>
  <c r="H339" i="9" s="1"/>
  <c r="D219" i="5"/>
  <c r="F218" i="5"/>
  <c r="F217" i="5"/>
  <c r="F216" i="5"/>
  <c r="F215" i="5"/>
  <c r="F214" i="5"/>
  <c r="F213" i="5"/>
  <c r="F212" i="5"/>
  <c r="E211" i="5"/>
  <c r="D211" i="5"/>
  <c r="F211" i="5" s="1"/>
  <c r="F210" i="5"/>
  <c r="F209" i="5"/>
  <c r="F208" i="5"/>
  <c r="F207" i="5"/>
  <c r="F206" i="5"/>
  <c r="F205" i="5"/>
  <c r="E204" i="5"/>
  <c r="D204" i="5"/>
  <c r="F204" i="5" s="1"/>
  <c r="E203" i="5"/>
  <c r="H338" i="9" s="1"/>
  <c r="D203"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E181" i="5"/>
  <c r="D181" i="5"/>
  <c r="F181" i="5" s="1"/>
  <c r="F180" i="5"/>
  <c r="F179" i="5"/>
  <c r="E178" i="5"/>
  <c r="H336" i="9" s="1"/>
  <c r="D178" i="5"/>
  <c r="E177" i="5"/>
  <c r="D177" i="5"/>
  <c r="F177" i="5" s="1"/>
  <c r="E176" i="5"/>
  <c r="D176" i="5"/>
  <c r="F176" i="5"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D147" i="5"/>
  <c r="F147" i="5" s="1"/>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E127" i="5"/>
  <c r="D127" i="5"/>
  <c r="F127" i="5" s="1"/>
  <c r="F126" i="5"/>
  <c r="F125" i="5"/>
  <c r="F124" i="5"/>
  <c r="F123" i="5"/>
  <c r="F122" i="5"/>
  <c r="F121" i="5"/>
  <c r="E120" i="5"/>
  <c r="D120" i="5"/>
  <c r="F120" i="5" s="1"/>
  <c r="E119"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D88" i="5"/>
  <c r="F88" i="5" s="1"/>
  <c r="F87" i="5"/>
  <c r="F86" i="5"/>
  <c r="F85" i="5"/>
  <c r="F84" i="5"/>
  <c r="F83" i="5"/>
  <c r="E82" i="5"/>
  <c r="D82" i="5"/>
  <c r="F82" i="5" s="1"/>
  <c r="F81" i="5"/>
  <c r="F80" i="5"/>
  <c r="F79" i="5"/>
  <c r="F78" i="5"/>
  <c r="F77" i="5"/>
  <c r="E76" i="5"/>
  <c r="D76" i="5"/>
  <c r="F76" i="5" s="1"/>
  <c r="F75" i="5"/>
  <c r="F74" i="5"/>
  <c r="F73" i="5"/>
  <c r="F72" i="5"/>
  <c r="E71" i="5"/>
  <c r="D71" i="5"/>
  <c r="F71" i="5" s="1"/>
  <c r="E70" i="5"/>
  <c r="D70" i="5"/>
  <c r="F70" i="5" s="1"/>
  <c r="E69" i="5"/>
  <c r="D69" i="5"/>
  <c r="F69"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99" i="9" s="1"/>
  <c r="D6"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D630" i="4"/>
  <c r="F630" i="4" s="1"/>
  <c r="E629" i="4"/>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E603" i="4"/>
  <c r="D603" i="4"/>
  <c r="F603" i="4" s="1"/>
  <c r="F602" i="4"/>
  <c r="F601" i="4"/>
  <c r="F600" i="4"/>
  <c r="F599" i="4"/>
  <c r="E598" i="4"/>
  <c r="D598" i="4"/>
  <c r="F598" i="4" s="1"/>
  <c r="E597" i="4"/>
  <c r="D597" i="4"/>
  <c r="F597" i="4" s="1"/>
  <c r="F596" i="4"/>
  <c r="F595" i="4"/>
  <c r="E594" i="4"/>
  <c r="D594" i="4"/>
  <c r="F594" i="4" s="1"/>
  <c r="F593" i="4"/>
  <c r="F592" i="4"/>
  <c r="E591" i="4"/>
  <c r="D591" i="4"/>
  <c r="F591" i="4" s="1"/>
  <c r="F590" i="4"/>
  <c r="E589" i="4"/>
  <c r="D589" i="4"/>
  <c r="F589" i="4" s="1"/>
  <c r="F588" i="4"/>
  <c r="F587" i="4"/>
  <c r="F586" i="4"/>
  <c r="E585" i="4"/>
  <c r="D585" i="4"/>
  <c r="F585" i="4" s="1"/>
  <c r="E584" i="4"/>
  <c r="D584" i="4"/>
  <c r="F584" i="4" s="1"/>
  <c r="F583" i="4"/>
  <c r="F582" i="4"/>
  <c r="E581" i="4"/>
  <c r="D581" i="4"/>
  <c r="F581" i="4" s="1"/>
  <c r="F580" i="4"/>
  <c r="F579" i="4"/>
  <c r="E578" i="4"/>
  <c r="D578" i="4"/>
  <c r="F578" i="4" s="1"/>
  <c r="F577" i="4"/>
  <c r="F576" i="4"/>
  <c r="E575" i="4"/>
  <c r="D575" i="4"/>
  <c r="F575" i="4" s="1"/>
  <c r="F574" i="4"/>
  <c r="F573" i="4"/>
  <c r="E572" i="4"/>
  <c r="D572" i="4"/>
  <c r="F572" i="4" s="1"/>
  <c r="E571"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E536" i="4"/>
  <c r="D536" i="4"/>
  <c r="F536" i="4" s="1"/>
  <c r="E535" i="4"/>
  <c r="D535" i="4"/>
  <c r="F534" i="4"/>
  <c r="F533" i="4"/>
  <c r="E532" i="4"/>
  <c r="D532" i="4"/>
  <c r="F532" i="4" s="1"/>
  <c r="F531" i="4"/>
  <c r="F530" i="4"/>
  <c r="E529" i="4"/>
  <c r="D529" i="4"/>
  <c r="F529" i="4" s="1"/>
  <c r="F528" i="4"/>
  <c r="F527" i="4"/>
  <c r="E526" i="4"/>
  <c r="D526" i="4"/>
  <c r="F526" i="4" s="1"/>
  <c r="F525" i="4"/>
  <c r="F524" i="4"/>
  <c r="E523" i="4"/>
  <c r="D523" i="4"/>
  <c r="F523" i="4" s="1"/>
  <c r="E522" i="4"/>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E491" i="4"/>
  <c r="D491" i="4"/>
  <c r="F491" i="4" s="1"/>
  <c r="F490" i="4"/>
  <c r="F489" i="4"/>
  <c r="E488" i="4"/>
  <c r="D488" i="4"/>
  <c r="F488" i="4" s="1"/>
  <c r="F487" i="4"/>
  <c r="F486" i="4"/>
  <c r="E485" i="4"/>
  <c r="D485" i="4"/>
  <c r="F485" i="4" s="1"/>
  <c r="F484" i="4"/>
  <c r="F483" i="4"/>
  <c r="F482" i="4"/>
  <c r="F481" i="4"/>
  <c r="E480" i="4"/>
  <c r="D480" i="4"/>
  <c r="F480" i="4" s="1"/>
  <c r="E479" i="4"/>
  <c r="D479" i="4"/>
  <c r="F479" i="4" s="1"/>
  <c r="F478" i="4"/>
  <c r="F477" i="4"/>
  <c r="E476" i="4"/>
  <c r="D476" i="4"/>
  <c r="F476" i="4" s="1"/>
  <c r="F475" i="4"/>
  <c r="F474" i="4"/>
  <c r="E473" i="4"/>
  <c r="D473" i="4"/>
  <c r="F473" i="4" s="1"/>
  <c r="F472" i="4"/>
  <c r="F471" i="4"/>
  <c r="E470" i="4"/>
  <c r="D470" i="4"/>
  <c r="F470" i="4" s="1"/>
  <c r="F469" i="4"/>
  <c r="F468" i="4"/>
  <c r="E467" i="4"/>
  <c r="D467" i="4"/>
  <c r="F467" i="4" s="1"/>
  <c r="E466"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31" i="4"/>
  <c r="D431" i="4"/>
  <c r="F431" i="4" s="1"/>
  <c r="E430" i="4"/>
  <c r="E639" i="4" s="1"/>
  <c r="D430" i="4"/>
  <c r="E428" i="4"/>
  <c r="D428" i="4"/>
  <c r="F428" i="4" s="1"/>
  <c r="E427" i="4"/>
  <c r="D427" i="4"/>
  <c r="E426" i="4"/>
  <c r="E647" i="4" s="1"/>
  <c r="D426" i="4"/>
  <c r="F421" i="4"/>
  <c r="F420" i="4"/>
  <c r="F419" i="4"/>
  <c r="F416" i="4"/>
  <c r="F415" i="4"/>
  <c r="F414" i="4"/>
  <c r="F413" i="4"/>
  <c r="E412" i="4"/>
  <c r="D412" i="4"/>
  <c r="F412" i="4" s="1"/>
  <c r="F411" i="4"/>
  <c r="E410" i="4"/>
  <c r="D410" i="4"/>
  <c r="F410" i="4" s="1"/>
  <c r="F409" i="4"/>
  <c r="F408" i="4"/>
  <c r="E407" i="4"/>
  <c r="D407" i="4"/>
  <c r="F407" i="4" s="1"/>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4" i="4" s="1"/>
  <c r="E373" i="4"/>
  <c r="D373" i="4"/>
  <c r="F373" i="4" s="1"/>
  <c r="F372" i="4"/>
  <c r="F371" i="4"/>
  <c r="F370" i="4"/>
  <c r="F369" i="4"/>
  <c r="F368" i="4"/>
  <c r="F367" i="4"/>
  <c r="E366" i="4"/>
  <c r="D366" i="4"/>
  <c r="F366" i="4" s="1"/>
  <c r="F365" i="4"/>
  <c r="F364" i="4"/>
  <c r="F363" i="4"/>
  <c r="E362" i="4"/>
  <c r="D362" i="4"/>
  <c r="F362" i="4" s="1"/>
  <c r="E361" i="4"/>
  <c r="D361" i="4"/>
  <c r="F361" i="4" s="1"/>
  <c r="E360" i="4"/>
  <c r="D360" i="4"/>
  <c r="F359" i="4"/>
  <c r="E358" i="4"/>
  <c r="D358" i="4"/>
  <c r="F358" i="4" s="1"/>
  <c r="F357" i="4"/>
  <c r="F356" i="4"/>
  <c r="E355" i="4"/>
  <c r="D355" i="4"/>
  <c r="F355" i="4" s="1"/>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E321" i="4"/>
  <c r="D321" i="4"/>
  <c r="F321" i="4" s="1"/>
  <c r="F320" i="4"/>
  <c r="F319" i="4"/>
  <c r="F318" i="4"/>
  <c r="F317" i="4"/>
  <c r="F316" i="4"/>
  <c r="F315" i="4"/>
  <c r="E314" i="4"/>
  <c r="D314" i="4"/>
  <c r="F314" i="4" s="1"/>
  <c r="F313" i="4"/>
  <c r="F312" i="4"/>
  <c r="F311" i="4"/>
  <c r="E310" i="4"/>
  <c r="D310" i="4"/>
  <c r="F310" i="4" s="1"/>
  <c r="E309" i="4"/>
  <c r="D309" i="4"/>
  <c r="F309" i="4" s="1"/>
  <c r="E308" i="4"/>
  <c r="E417" i="4" s="1"/>
  <c r="D308"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4" i="4" s="1"/>
  <c r="E273" i="4"/>
  <c r="D273" i="4"/>
  <c r="F273" i="4" s="1"/>
  <c r="F272" i="4"/>
  <c r="F271" i="4"/>
  <c r="F270" i="4"/>
  <c r="E269" i="4"/>
  <c r="D269" i="4"/>
  <c r="F269" i="4" s="1"/>
  <c r="F268" i="4"/>
  <c r="F267" i="4"/>
  <c r="F266" i="4"/>
  <c r="F265" i="4"/>
  <c r="F264" i="4"/>
  <c r="E263" i="4"/>
  <c r="D263" i="4"/>
  <c r="F263" i="4" s="1"/>
  <c r="E262" i="4"/>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E230" i="4"/>
  <c r="D230" i="4"/>
  <c r="F230" i="4" s="1"/>
  <c r="F229" i="4"/>
  <c r="F228" i="4"/>
  <c r="F227" i="4"/>
  <c r="F226" i="4"/>
  <c r="E225" i="4"/>
  <c r="D225" i="4"/>
  <c r="F225" i="4" s="1"/>
  <c r="F224" i="4"/>
  <c r="F223" i="4"/>
  <c r="E222" i="4"/>
  <c r="D222" i="4"/>
  <c r="F222" i="4" s="1"/>
  <c r="E221" i="4"/>
  <c r="D221" i="4"/>
  <c r="F221" i="4" s="1"/>
  <c r="F220" i="4"/>
  <c r="F219" i="4"/>
  <c r="F218" i="4"/>
  <c r="F217" i="4"/>
  <c r="E216" i="4"/>
  <c r="D216" i="4"/>
  <c r="F216" i="4" s="1"/>
  <c r="F215" i="4"/>
  <c r="F214" i="4"/>
  <c r="F213" i="4"/>
  <c r="F212" i="4"/>
  <c r="F211" i="4"/>
  <c r="F210" i="4"/>
  <c r="F209" i="4"/>
  <c r="E208" i="4"/>
  <c r="D208" i="4"/>
  <c r="F208" i="4" s="1"/>
  <c r="F207" i="4"/>
  <c r="F206" i="4"/>
  <c r="F205" i="4"/>
  <c r="F204" i="4"/>
  <c r="E203" i="4"/>
  <c r="D203" i="4"/>
  <c r="F203" i="4" s="1"/>
  <c r="E202" i="4"/>
  <c r="D202" i="4"/>
  <c r="F202" i="4" s="1"/>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70" i="4"/>
  <c r="F170" i="4" s="1"/>
  <c r="F169" i="4"/>
  <c r="F168" i="4"/>
  <c r="F167" i="4"/>
  <c r="F166" i="4"/>
  <c r="E165" i="4"/>
  <c r="D165" i="4"/>
  <c r="F165" i="4" s="1"/>
  <c r="E164" i="4"/>
  <c r="D164" i="4"/>
  <c r="F164" i="4" s="1"/>
  <c r="F163" i="4"/>
  <c r="F162" i="4"/>
  <c r="F161" i="4"/>
  <c r="E160" i="4"/>
  <c r="D160" i="4"/>
  <c r="F160" i="4" s="1"/>
  <c r="F159" i="4"/>
  <c r="F158" i="4"/>
  <c r="F157" i="4"/>
  <c r="F156" i="4"/>
  <c r="F155" i="4"/>
  <c r="E154" i="4"/>
  <c r="D154" i="4"/>
  <c r="F154" i="4" s="1"/>
  <c r="E153" i="4"/>
  <c r="D153" i="4"/>
  <c r="E152" i="4"/>
  <c r="E299" i="4" s="1"/>
  <c r="D152" i="4"/>
  <c r="F151" i="4"/>
  <c r="F150" i="4"/>
  <c r="F149" i="4"/>
  <c r="F148" i="4"/>
  <c r="F147" i="4"/>
  <c r="F146" i="4"/>
  <c r="F145" i="4"/>
  <c r="F144" i="4"/>
  <c r="F143" i="4"/>
  <c r="F142" i="4"/>
  <c r="E141" i="4"/>
  <c r="D141" i="4"/>
  <c r="F141" i="4" s="1"/>
  <c r="E140" i="4"/>
  <c r="D140" i="4"/>
  <c r="F140" i="4" s="1"/>
  <c r="F139" i="4"/>
  <c r="F138" i="4"/>
  <c r="F137" i="4"/>
  <c r="F136" i="4"/>
  <c r="E135" i="4"/>
  <c r="D135" i="4"/>
  <c r="F135" i="4" s="1"/>
  <c r="E134" i="4"/>
  <c r="D134" i="4"/>
  <c r="F134" i="4" s="1"/>
  <c r="F133" i="4"/>
  <c r="F132" i="4"/>
  <c r="F131" i="4"/>
  <c r="F130" i="4"/>
  <c r="E129" i="4"/>
  <c r="D129" i="4"/>
  <c r="F129" i="4" s="1"/>
  <c r="F128" i="4"/>
  <c r="F127" i="4"/>
  <c r="E126" i="4"/>
  <c r="D126" i="4"/>
  <c r="F126" i="4" s="1"/>
  <c r="E125" i="4"/>
  <c r="D125" i="4"/>
  <c r="F125" i="4" s="1"/>
  <c r="F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50" i="4" s="1"/>
  <c r="E49" i="4"/>
  <c r="D49" i="4"/>
  <c r="F49" i="4" s="1"/>
  <c r="F48" i="4"/>
  <c r="F47" i="4"/>
  <c r="F46" i="4"/>
  <c r="F45" i="4"/>
  <c r="E44" i="4"/>
  <c r="D44" i="4"/>
  <c r="F44" i="4" s="1"/>
  <c r="E43" i="4"/>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40" i="3"/>
  <c r="G40" i="3"/>
  <c r="B40" i="3"/>
  <c r="I39" i="3"/>
  <c r="G39" i="3"/>
  <c r="B39" i="3"/>
  <c r="G38" i="3"/>
  <c r="B38" i="3"/>
  <c r="H37" i="3"/>
  <c r="G37" i="3"/>
  <c r="B37" i="3"/>
  <c r="I35" i="3"/>
  <c r="H35" i="3"/>
  <c r="G35" i="3"/>
  <c r="B35" i="3"/>
  <c r="I34" i="3"/>
  <c r="H34" i="3"/>
  <c r="G34" i="3"/>
  <c r="B34" i="3"/>
  <c r="I33" i="3"/>
  <c r="H33" i="3"/>
  <c r="G33" i="3"/>
  <c r="B33" i="3"/>
  <c r="I32" i="3"/>
  <c r="H32" i="3"/>
  <c r="G32" i="3"/>
  <c r="B32" i="3"/>
  <c r="I30" i="3"/>
  <c r="G30" i="3"/>
  <c r="B30" i="3"/>
  <c r="I29" i="3"/>
  <c r="H29" i="3"/>
  <c r="G29" i="3"/>
  <c r="B29" i="3"/>
  <c r="I28" i="3"/>
  <c r="H28" i="3"/>
  <c r="G28" i="3"/>
  <c r="B28" i="3"/>
  <c r="I27" i="3"/>
  <c r="H27" i="3"/>
  <c r="G27" i="3"/>
  <c r="B27" i="3"/>
  <c r="I26" i="3"/>
  <c r="H26" i="3"/>
  <c r="G26" i="3"/>
  <c r="B26" i="3"/>
  <c r="I24" i="3"/>
  <c r="H24" i="3"/>
  <c r="G24" i="3"/>
  <c r="B24" i="3"/>
  <c r="I23" i="3"/>
  <c r="H23" i="3"/>
  <c r="G23" i="3"/>
  <c r="B23" i="3"/>
  <c r="I22" i="3"/>
  <c r="H22" i="3"/>
  <c r="G22" i="3"/>
  <c r="B22" i="3"/>
  <c r="I21" i="3"/>
  <c r="H21" i="3"/>
  <c r="G21" i="3"/>
  <c r="B21" i="3"/>
  <c r="G19" i="3"/>
  <c r="B19" i="3"/>
  <c r="G18" i="3"/>
  <c r="B18" i="3"/>
  <c r="I17" i="3"/>
  <c r="H17" i="3"/>
  <c r="G17" i="3"/>
  <c r="B17" i="3"/>
  <c r="I16" i="3"/>
  <c r="H16" i="3"/>
  <c r="G16" i="3"/>
  <c r="B16" i="3"/>
  <c r="H10" i="3" a="1"/>
  <c r="H10" i="3"/>
  <c r="L3" i="9" s="1"/>
  <c r="C1686" i="1"/>
  <c r="C1685" i="1"/>
  <c r="C1684" i="1"/>
  <c r="C1683" i="1"/>
  <c r="C1682" i="1"/>
  <c r="C1681" i="1"/>
  <c r="C1680" i="1"/>
  <c r="C1679" i="1"/>
  <c r="C1678" i="1"/>
  <c r="C1677" i="1"/>
  <c r="C1676" i="1"/>
  <c r="C1675" i="1"/>
  <c r="C1674" i="1"/>
  <c r="C1673" i="1"/>
  <c r="C1672" i="1"/>
  <c r="C1671" i="1"/>
  <c r="C1670" i="1"/>
  <c r="C1669" i="1"/>
  <c r="C1668" i="1"/>
  <c r="C1667" i="1"/>
  <c r="C1666" i="1"/>
  <c r="C1665" i="1"/>
  <c r="C1664" i="1"/>
  <c r="C1663" i="1"/>
  <c r="C1662" i="1"/>
  <c r="C1661" i="1"/>
  <c r="C1660" i="1"/>
  <c r="C1659" i="1"/>
  <c r="C1658" i="1"/>
  <c r="C1657" i="1"/>
  <c r="C1656" i="1"/>
  <c r="C1655" i="1"/>
  <c r="C1654" i="1"/>
  <c r="C1653" i="1"/>
  <c r="C1652" i="1"/>
  <c r="C1651" i="1"/>
  <c r="C1650" i="1"/>
  <c r="C1649" i="1"/>
  <c r="C1648" i="1"/>
  <c r="C1647" i="1"/>
  <c r="C1646" i="1"/>
  <c r="C1645" i="1"/>
  <c r="C1644" i="1"/>
  <c r="C1643" i="1"/>
  <c r="C1642" i="1"/>
  <c r="C1641" i="1"/>
  <c r="C1640" i="1"/>
  <c r="C1639" i="1"/>
  <c r="C1638" i="1"/>
  <c r="C1637" i="1"/>
  <c r="C1636" i="1"/>
  <c r="C1635" i="1"/>
  <c r="C1634" i="1"/>
  <c r="C1633" i="1"/>
  <c r="C1632" i="1"/>
  <c r="C1631" i="1"/>
  <c r="C1630" i="1"/>
  <c r="C1629" i="1"/>
  <c r="C1628" i="1"/>
  <c r="C1627" i="1"/>
  <c r="C1626" i="1"/>
  <c r="C1625" i="1"/>
  <c r="C1624" i="1"/>
  <c r="C1623" i="1"/>
  <c r="C1622" i="1"/>
  <c r="C1620" i="1"/>
  <c r="C1619" i="1"/>
  <c r="C1618" i="1"/>
  <c r="C1617" i="1"/>
  <c r="C1616" i="1"/>
  <c r="C1615" i="1"/>
  <c r="C1614" i="1"/>
  <c r="C1613" i="1"/>
  <c r="C1612" i="1"/>
  <c r="C1611" i="1"/>
  <c r="C1610" i="1"/>
  <c r="C1609" i="1"/>
  <c r="C1608" i="1"/>
  <c r="C1607" i="1"/>
  <c r="C1606" i="1"/>
  <c r="C1605" i="1"/>
  <c r="C1604" i="1"/>
  <c r="C1603" i="1"/>
  <c r="C1602" i="1"/>
  <c r="C1601" i="1"/>
  <c r="C1600" i="1"/>
  <c r="C1599" i="1"/>
  <c r="C1598" i="1"/>
  <c r="C1597" i="1"/>
  <c r="C1596" i="1"/>
  <c r="C1595" i="1"/>
  <c r="C1594" i="1"/>
  <c r="C1593" i="1"/>
  <c r="C1592" i="1"/>
  <c r="C1591" i="1"/>
  <c r="C1590" i="1"/>
  <c r="C1589" i="1"/>
  <c r="C1588" i="1"/>
  <c r="C1587" i="1"/>
  <c r="C1586" i="1"/>
  <c r="C1585" i="1"/>
  <c r="C1584" i="1"/>
  <c r="C1583" i="1"/>
  <c r="C1582" i="1"/>
  <c r="D1581" i="1"/>
  <c r="C1581" i="1"/>
  <c r="D1580" i="1"/>
  <c r="C1580" i="1"/>
  <c r="D1579" i="1"/>
  <c r="C1579" i="1"/>
  <c r="D1578" i="1"/>
  <c r="C1578" i="1"/>
  <c r="D1577" i="1"/>
  <c r="C1577" i="1"/>
  <c r="D1576" i="1"/>
  <c r="C1576" i="1"/>
  <c r="D1575" i="1"/>
  <c r="C1575" i="1"/>
  <c r="D1574" i="1"/>
  <c r="C1574" i="1"/>
  <c r="D1573" i="1"/>
  <c r="C1573" i="1"/>
  <c r="D1572" i="1"/>
  <c r="C1572" i="1"/>
  <c r="D1571" i="1"/>
  <c r="C1571" i="1"/>
  <c r="D1570" i="1"/>
  <c r="C1570" i="1"/>
  <c r="D1569" i="1"/>
  <c r="C1569" i="1"/>
  <c r="D1568" i="1"/>
  <c r="C1568" i="1"/>
  <c r="D1567" i="1"/>
  <c r="C1567" i="1"/>
  <c r="D1566" i="1"/>
  <c r="C1566" i="1"/>
  <c r="D1565" i="1"/>
  <c r="C1565" i="1"/>
  <c r="D1564" i="1"/>
  <c r="C1564" i="1"/>
  <c r="D1563" i="1"/>
  <c r="C1563" i="1"/>
  <c r="D1562" i="1"/>
  <c r="C1562" i="1"/>
  <c r="D1561" i="1"/>
  <c r="C1561" i="1"/>
  <c r="D1560" i="1"/>
  <c r="C1560" i="1"/>
  <c r="D1559" i="1"/>
  <c r="C1559" i="1"/>
  <c r="D1558" i="1"/>
  <c r="C1558" i="1"/>
  <c r="D1557" i="1"/>
  <c r="C1557" i="1"/>
  <c r="D1556" i="1"/>
  <c r="C1556" i="1"/>
  <c r="D1555" i="1"/>
  <c r="C1555" i="1"/>
  <c r="D1554" i="1"/>
  <c r="C1554" i="1"/>
  <c r="D1553" i="1"/>
  <c r="C1553" i="1"/>
  <c r="D1552" i="1"/>
  <c r="C1552" i="1"/>
  <c r="D1551" i="1"/>
  <c r="C1551" i="1"/>
  <c r="D1550" i="1"/>
  <c r="C1550" i="1"/>
  <c r="D1549" i="1"/>
  <c r="C1549" i="1"/>
  <c r="D1548" i="1"/>
  <c r="C1548" i="1"/>
  <c r="D1547" i="1"/>
  <c r="C1547" i="1"/>
  <c r="D1546" i="1"/>
  <c r="C1546" i="1"/>
  <c r="D1545" i="1"/>
  <c r="C1545" i="1"/>
  <c r="D1544" i="1"/>
  <c r="C1544" i="1"/>
  <c r="D1543" i="1"/>
  <c r="C1543" i="1"/>
  <c r="D1542" i="1"/>
  <c r="C1542" i="1"/>
  <c r="D1541" i="1"/>
  <c r="C1541" i="1"/>
  <c r="D1540" i="1"/>
  <c r="C1540" i="1"/>
  <c r="D1539" i="1"/>
  <c r="C1539" i="1"/>
  <c r="D1538" i="1"/>
  <c r="C1538" i="1"/>
  <c r="D1537" i="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C1525" i="1"/>
  <c r="D1524" i="1"/>
  <c r="C1524" i="1"/>
  <c r="D1523" i="1"/>
  <c r="C1523" i="1"/>
  <c r="D1522" i="1"/>
  <c r="C1522" i="1"/>
  <c r="D1521" i="1"/>
  <c r="C1521" i="1"/>
  <c r="D1520" i="1"/>
  <c r="C1520" i="1"/>
  <c r="D1519" i="1"/>
  <c r="C1519" i="1"/>
  <c r="D1518" i="1"/>
  <c r="C1518" i="1"/>
  <c r="D1517" i="1"/>
  <c r="C1517" i="1"/>
  <c r="D1516" i="1"/>
  <c r="C1516" i="1"/>
  <c r="D1515" i="1"/>
  <c r="C1515" i="1"/>
  <c r="D1514" i="1"/>
  <c r="C1514" i="1"/>
  <c r="D1513" i="1"/>
  <c r="C1513" i="1"/>
  <c r="D1512" i="1"/>
  <c r="C1512" i="1"/>
  <c r="D1511" i="1"/>
  <c r="C1511" i="1"/>
  <c r="D1510" i="1"/>
  <c r="C1510"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90" i="1"/>
  <c r="C1490" i="1"/>
  <c r="D1489" i="1"/>
  <c r="C1489" i="1"/>
  <c r="D1488" i="1"/>
  <c r="C1488" i="1"/>
  <c r="D1487" i="1"/>
  <c r="C1487" i="1"/>
  <c r="D1486" i="1"/>
  <c r="C1486" i="1"/>
  <c r="D1485" i="1"/>
  <c r="C1485" i="1"/>
  <c r="D1484" i="1"/>
  <c r="C1484" i="1"/>
  <c r="D1483" i="1"/>
  <c r="C1483" i="1"/>
  <c r="D1482" i="1"/>
  <c r="C1482" i="1"/>
  <c r="D1481" i="1"/>
  <c r="C1481" i="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1" i="1"/>
  <c r="D636" i="1"/>
  <c r="C636" i="1"/>
  <c r="D635" i="1"/>
  <c r="C635" i="1"/>
  <c r="D633" i="1"/>
  <c r="D632" i="1"/>
  <c r="C632" i="1"/>
  <c r="D631" i="1"/>
  <c r="C631" i="1"/>
  <c r="D630" i="1"/>
  <c r="C630" i="1"/>
  <c r="D629" i="1"/>
  <c r="C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16" i="1"/>
  <c r="C416" i="1"/>
  <c r="D415" i="1"/>
  <c r="C415" i="1"/>
  <c r="D414" i="1"/>
  <c r="C414" i="1"/>
  <c r="D412" i="1"/>
  <c r="D411" i="1"/>
  <c r="C411" i="1"/>
  <c r="D410" i="1"/>
  <c r="C410" i="1"/>
  <c r="D409" i="1"/>
  <c r="C409" i="1"/>
  <c r="D408" i="1"/>
  <c r="C408" i="1"/>
  <c r="D407" i="1"/>
  <c r="C407" i="1"/>
  <c r="D406" i="1"/>
  <c r="C406" i="1"/>
  <c r="D405" i="1"/>
  <c r="C405" i="1"/>
  <c r="D404" i="1"/>
  <c r="C404" i="1"/>
  <c r="D403" i="1"/>
  <c r="C403" i="1"/>
  <c r="D402" i="1"/>
  <c r="C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5" i="1"/>
  <c r="D294"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5" i="1"/>
  <c r="G285" i="1"/>
  <c r="H286" i="1"/>
  <c r="G286" i="1"/>
  <c r="H287" i="1"/>
  <c r="G287" i="1"/>
  <c r="H288" i="1"/>
  <c r="G288" i="1"/>
  <c r="H289" i="1"/>
  <c r="G289" i="1"/>
  <c r="H290" i="1"/>
  <c r="G290" i="1"/>
  <c r="H291" i="1"/>
  <c r="G291" i="1"/>
  <c r="H292" i="1"/>
  <c r="G292" i="1"/>
  <c r="H293" i="1"/>
  <c r="G293" i="1"/>
  <c r="H294" i="1"/>
  <c r="G294"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2" i="1"/>
  <c r="G402" i="1"/>
  <c r="H403" i="1"/>
  <c r="G403" i="1"/>
  <c r="H404" i="1"/>
  <c r="G404" i="1"/>
  <c r="H405" i="1"/>
  <c r="G405" i="1"/>
  <c r="H406" i="1"/>
  <c r="G406" i="1"/>
  <c r="H407" i="1"/>
  <c r="G407" i="1"/>
  <c r="H408" i="1"/>
  <c r="G408" i="1"/>
  <c r="H409" i="1"/>
  <c r="G409" i="1"/>
  <c r="H410" i="1"/>
  <c r="G410" i="1"/>
  <c r="H411" i="1"/>
  <c r="G411" i="1"/>
  <c r="H414" i="1"/>
  <c r="G414" i="1"/>
  <c r="H415" i="1"/>
  <c r="G415" i="1"/>
  <c r="H416" i="1"/>
  <c r="G416"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29" i="1"/>
  <c r="G629" i="1"/>
  <c r="H630" i="1"/>
  <c r="G630" i="1"/>
  <c r="H631" i="1"/>
  <c r="G631" i="1"/>
  <c r="H632" i="1"/>
  <c r="G632" i="1"/>
  <c r="H635" i="1"/>
  <c r="G635" i="1"/>
  <c r="H636" i="1"/>
  <c r="G636"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8" i="3"/>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5" i="1"/>
  <c r="G1435" i="1"/>
  <c r="H1436" i="1"/>
  <c r="G1436" i="1"/>
  <c r="H1437" i="1"/>
  <c r="G1437" i="1"/>
  <c r="H1438" i="1"/>
  <c r="G1438" i="1"/>
  <c r="H1439" i="1"/>
  <c r="G1439" i="1"/>
  <c r="H1440" i="1"/>
  <c r="G1440" i="1"/>
  <c r="H1441" i="1"/>
  <c r="G1441" i="1"/>
  <c r="H1442" i="1"/>
  <c r="G1442" i="1"/>
  <c r="H1443" i="1"/>
  <c r="G1443" i="1"/>
  <c r="H1444" i="1"/>
  <c r="G1444" i="1"/>
  <c r="H1445" i="1"/>
  <c r="G1445" i="1"/>
  <c r="H1446" i="1"/>
  <c r="G1446" i="1"/>
  <c r="H1447" i="1"/>
  <c r="G1447" i="1"/>
  <c r="H1448" i="1"/>
  <c r="G1448" i="1"/>
  <c r="H1449" i="1"/>
  <c r="G1449" i="1"/>
  <c r="H1450" i="1"/>
  <c r="G1450" i="1"/>
  <c r="H1451" i="1"/>
  <c r="G1451" i="1"/>
  <c r="H1452" i="1"/>
  <c r="G1452" i="1"/>
  <c r="H1453" i="1"/>
  <c r="G1453" i="1"/>
  <c r="H1454" i="1"/>
  <c r="G1454" i="1"/>
  <c r="H1455" i="1"/>
  <c r="G1455" i="1"/>
  <c r="H1456" i="1"/>
  <c r="G1456" i="1"/>
  <c r="H1457" i="1"/>
  <c r="G1457" i="1"/>
  <c r="H1458" i="1"/>
  <c r="G1458" i="1"/>
  <c r="H1459" i="1"/>
  <c r="G1459" i="1"/>
  <c r="H1460" i="1"/>
  <c r="G1460" i="1"/>
  <c r="H1461" i="1"/>
  <c r="G1461" i="1"/>
  <c r="H1462" i="1"/>
  <c r="G1462" i="1"/>
  <c r="H1463" i="1"/>
  <c r="G1463" i="1"/>
  <c r="H1464" i="1"/>
  <c r="G1464" i="1"/>
  <c r="H1465" i="1"/>
  <c r="G1465" i="1"/>
  <c r="H1466" i="1"/>
  <c r="G1466" i="1"/>
  <c r="H1467" i="1"/>
  <c r="G1467" i="1"/>
  <c r="H1468" i="1"/>
  <c r="G1468" i="1"/>
  <c r="H1469" i="1"/>
  <c r="G1469" i="1"/>
  <c r="H1470" i="1"/>
  <c r="G1470" i="1"/>
  <c r="H1471" i="1"/>
  <c r="G1471" i="1"/>
  <c r="H1472" i="1"/>
  <c r="G1472" i="1"/>
  <c r="H1473" i="1"/>
  <c r="G1473" i="1"/>
  <c r="H1474" i="1"/>
  <c r="G1474" i="1"/>
  <c r="H1475" i="1"/>
  <c r="G1475" i="1"/>
  <c r="H1476" i="1"/>
  <c r="G1476" i="1"/>
  <c r="H1477" i="1"/>
  <c r="G1477" i="1"/>
  <c r="H1478" i="1"/>
  <c r="G1478" i="1"/>
  <c r="H1479" i="1"/>
  <c r="G1479" i="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7" i="1"/>
  <c r="G1517" i="1"/>
  <c r="H1518" i="1"/>
  <c r="G1518"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8" i="1"/>
  <c r="G1538" i="1"/>
  <c r="H1539" i="1"/>
  <c r="G1539" i="1"/>
  <c r="H1540" i="1"/>
  <c r="G1540" i="1"/>
  <c r="J1541" i="1"/>
  <c r="H1541" i="1"/>
  <c r="G1541" i="1"/>
  <c r="I1541" i="1" s="1"/>
  <c r="J1542" i="1"/>
  <c r="H1542" i="1"/>
  <c r="G1542" i="1"/>
  <c r="I1542" i="1" s="1"/>
  <c r="J1543" i="1"/>
  <c r="H1543" i="1"/>
  <c r="G1543" i="1"/>
  <c r="I1543" i="1" s="1"/>
  <c r="J1544" i="1"/>
  <c r="H1544" i="1"/>
  <c r="G1544" i="1"/>
  <c r="I1544" i="1" s="1"/>
  <c r="J1545" i="1"/>
  <c r="H1545" i="1"/>
  <c r="G1545" i="1"/>
  <c r="I1545" i="1" s="1"/>
  <c r="J1546" i="1"/>
  <c r="H1546" i="1"/>
  <c r="G1546" i="1"/>
  <c r="I1546" i="1" s="1"/>
  <c r="J1547" i="1"/>
  <c r="H1547" i="1"/>
  <c r="G1547" i="1"/>
  <c r="J1548" i="1"/>
  <c r="H1548" i="1"/>
  <c r="G1548" i="1"/>
  <c r="I1548" i="1" s="1"/>
  <c r="J1549" i="1"/>
  <c r="H1549" i="1"/>
  <c r="G1549" i="1"/>
  <c r="I1549" i="1" s="1"/>
  <c r="J1550" i="1"/>
  <c r="H1550" i="1"/>
  <c r="G1550" i="1"/>
  <c r="I1550" i="1" s="1"/>
  <c r="J1551" i="1"/>
  <c r="H1551" i="1"/>
  <c r="G1551" i="1"/>
  <c r="I1551" i="1" s="1"/>
  <c r="J1552" i="1"/>
  <c r="H1552" i="1"/>
  <c r="G1552" i="1"/>
  <c r="I1552" i="1" s="1"/>
  <c r="J1553" i="1"/>
  <c r="H1553" i="1"/>
  <c r="G1553" i="1"/>
  <c r="I1553" i="1" s="1"/>
  <c r="J1554" i="1"/>
  <c r="H1554" i="1"/>
  <c r="G1554" i="1"/>
  <c r="I1554" i="1" s="1"/>
  <c r="H1555" i="1"/>
  <c r="G1555" i="1"/>
  <c r="H1556" i="1"/>
  <c r="G1556" i="1"/>
  <c r="J1557" i="1"/>
  <c r="H1557" i="1"/>
  <c r="G1557" i="1"/>
  <c r="I1557" i="1" s="1"/>
  <c r="J1558" i="1"/>
  <c r="H1558" i="1"/>
  <c r="G1558" i="1"/>
  <c r="I1558" i="1" s="1"/>
  <c r="J1559" i="1"/>
  <c r="H1559" i="1"/>
  <c r="G1559" i="1"/>
  <c r="I1559" i="1" s="1"/>
  <c r="J1560" i="1"/>
  <c r="H1560" i="1"/>
  <c r="G1560" i="1"/>
  <c r="I1560" i="1" s="1"/>
  <c r="J1561" i="1"/>
  <c r="H1561" i="1"/>
  <c r="G1561" i="1"/>
  <c r="I1561" i="1" s="1"/>
  <c r="J1562" i="1"/>
  <c r="H1562" i="1"/>
  <c r="G1562" i="1"/>
  <c r="I1562" i="1" s="1"/>
  <c r="H1563" i="1"/>
  <c r="G1563" i="1"/>
  <c r="J1564" i="1"/>
  <c r="H1564" i="1"/>
  <c r="G1564" i="1"/>
  <c r="I1564" i="1" s="1"/>
  <c r="J1565" i="1"/>
  <c r="H1565" i="1"/>
  <c r="G1565" i="1"/>
  <c r="I1565" i="1" s="1"/>
  <c r="J1566" i="1"/>
  <c r="H1566" i="1"/>
  <c r="G1566" i="1"/>
  <c r="I1566" i="1" s="1"/>
  <c r="J1567" i="1"/>
  <c r="H1567" i="1"/>
  <c r="G1567" i="1"/>
  <c r="I1567" i="1" s="1"/>
  <c r="J1568" i="1"/>
  <c r="H1568" i="1"/>
  <c r="G1568" i="1"/>
  <c r="I1568" i="1" s="1"/>
  <c r="J1569" i="1"/>
  <c r="H1569" i="1"/>
  <c r="G1569" i="1"/>
  <c r="I1569" i="1" s="1"/>
  <c r="J1570" i="1"/>
  <c r="H1570" i="1"/>
  <c r="G1570" i="1"/>
  <c r="I1570" i="1" s="1"/>
  <c r="H1571" i="1"/>
  <c r="G1571" i="1"/>
  <c r="H1572" i="1"/>
  <c r="G1572" i="1"/>
  <c r="J1573" i="1"/>
  <c r="H1573" i="1"/>
  <c r="G1573" i="1"/>
  <c r="I1573" i="1" s="1"/>
  <c r="J1574" i="1"/>
  <c r="H1574" i="1"/>
  <c r="G1574" i="1"/>
  <c r="I1574" i="1" s="1"/>
  <c r="J1575" i="1"/>
  <c r="H1575" i="1"/>
  <c r="G1575" i="1"/>
  <c r="I1575" i="1" s="1"/>
  <c r="J1576" i="1"/>
  <c r="H1576" i="1"/>
  <c r="G1576" i="1"/>
  <c r="I1576" i="1" s="1"/>
  <c r="H1577" i="1"/>
  <c r="G1577" i="1"/>
  <c r="J1578" i="1"/>
  <c r="H1578" i="1"/>
  <c r="G1578" i="1"/>
  <c r="I1578" i="1" s="1"/>
  <c r="J1579" i="1"/>
  <c r="H1579" i="1"/>
  <c r="G1579" i="1"/>
  <c r="I1579" i="1" s="1"/>
  <c r="J1580" i="1"/>
  <c r="H1580" i="1"/>
  <c r="G1580" i="1"/>
  <c r="I1580" i="1" s="1"/>
  <c r="J1581" i="1"/>
  <c r="H1581" i="1"/>
  <c r="G1581" i="1"/>
  <c r="I1581" i="1" s="1"/>
  <c r="H1582" i="1"/>
  <c r="G1582" i="1"/>
  <c r="H1583" i="1"/>
  <c r="G1583" i="1"/>
  <c r="H1584" i="1"/>
  <c r="G1584" i="1"/>
  <c r="H1585" i="1"/>
  <c r="G1585" i="1"/>
  <c r="H1586" i="1"/>
  <c r="G1586" i="1"/>
  <c r="H1587" i="1"/>
  <c r="G1587" i="1"/>
  <c r="H1588" i="1"/>
  <c r="G1588" i="1"/>
  <c r="H1589" i="1"/>
  <c r="G1589" i="1"/>
  <c r="H1590" i="1"/>
  <c r="G1590" i="1"/>
  <c r="H1591" i="1"/>
  <c r="G1591" i="1"/>
  <c r="H1592" i="1"/>
  <c r="G1592" i="1"/>
  <c r="H1593" i="1"/>
  <c r="G1593" i="1"/>
  <c r="H1594" i="1"/>
  <c r="G1594" i="1"/>
  <c r="H1595" i="1"/>
  <c r="G1595" i="1"/>
  <c r="H1596" i="1"/>
  <c r="G1596" i="1"/>
  <c r="H1597" i="1"/>
  <c r="G1597" i="1"/>
  <c r="H1598" i="1"/>
  <c r="G1598" i="1"/>
  <c r="H1599" i="1"/>
  <c r="G1599" i="1"/>
  <c r="H1600" i="1"/>
  <c r="G1600" i="1"/>
  <c r="H1601" i="1"/>
  <c r="G1601" i="1"/>
  <c r="H1602" i="1"/>
  <c r="G1602" i="1"/>
  <c r="H1603" i="1"/>
  <c r="G1603" i="1"/>
  <c r="H1604" i="1"/>
  <c r="G1604" i="1"/>
  <c r="H1605" i="1"/>
  <c r="G1605" i="1"/>
  <c r="H1606" i="1"/>
  <c r="G1606" i="1"/>
  <c r="H1607" i="1"/>
  <c r="G1607" i="1"/>
  <c r="H1608" i="1"/>
  <c r="G1608" i="1"/>
  <c r="H1609" i="1"/>
  <c r="G1609" i="1"/>
  <c r="H1610" i="1"/>
  <c r="G1610" i="1"/>
  <c r="H1611" i="1"/>
  <c r="G1611" i="1"/>
  <c r="H1612" i="1"/>
  <c r="G1612" i="1"/>
  <c r="H1613" i="1"/>
  <c r="G1613" i="1"/>
  <c r="H1614" i="1"/>
  <c r="G1614" i="1"/>
  <c r="H1615" i="1"/>
  <c r="G1615" i="1"/>
  <c r="H1616" i="1"/>
  <c r="G1616" i="1"/>
  <c r="H1617" i="1"/>
  <c r="G1617" i="1"/>
  <c r="H1618" i="1"/>
  <c r="G1618" i="1"/>
  <c r="H1619" i="1"/>
  <c r="G1619" i="1"/>
  <c r="H1620" i="1"/>
  <c r="G1620" i="1"/>
  <c r="H1622" i="1"/>
  <c r="G1622" i="1"/>
  <c r="H1623" i="1"/>
  <c r="G1623" i="1"/>
  <c r="H1624" i="1"/>
  <c r="G1624" i="1"/>
  <c r="H1625" i="1"/>
  <c r="G1625" i="1"/>
  <c r="H1626" i="1"/>
  <c r="G1626" i="1"/>
  <c r="H1627" i="1"/>
  <c r="G1627" i="1"/>
  <c r="H1628" i="1"/>
  <c r="G1628" i="1"/>
  <c r="H1629" i="1"/>
  <c r="G1629" i="1"/>
  <c r="H1630" i="1"/>
  <c r="G1630" i="1"/>
  <c r="H1631" i="1"/>
  <c r="G1631" i="1"/>
  <c r="H1632" i="1"/>
  <c r="G1632" i="1"/>
  <c r="H1633" i="1"/>
  <c r="G1633" i="1"/>
  <c r="H1634" i="1"/>
  <c r="G1634" i="1"/>
  <c r="H1635" i="1"/>
  <c r="G1635" i="1"/>
  <c r="H1636" i="1"/>
  <c r="G1636" i="1"/>
  <c r="H1637" i="1"/>
  <c r="G1637" i="1"/>
  <c r="H1638" i="1"/>
  <c r="G1638" i="1"/>
  <c r="H1639" i="1"/>
  <c r="G1639" i="1"/>
  <c r="H1640" i="1"/>
  <c r="G1640" i="1"/>
  <c r="H1641" i="1"/>
  <c r="G1641" i="1"/>
  <c r="H1642" i="1"/>
  <c r="G1642" i="1"/>
  <c r="H1643" i="1"/>
  <c r="G1643" i="1"/>
  <c r="H1644" i="1"/>
  <c r="G1644" i="1"/>
  <c r="H1645" i="1"/>
  <c r="G1645" i="1"/>
  <c r="H1646" i="1"/>
  <c r="G1646" i="1"/>
  <c r="H1647" i="1"/>
  <c r="G1647" i="1"/>
  <c r="H1648" i="1"/>
  <c r="G1648" i="1"/>
  <c r="H1649" i="1"/>
  <c r="G1649" i="1"/>
  <c r="H1650" i="1"/>
  <c r="G1650" i="1"/>
  <c r="H1651" i="1"/>
  <c r="G1651" i="1"/>
  <c r="H1652" i="1"/>
  <c r="G1652" i="1"/>
  <c r="H1653" i="1"/>
  <c r="G1653" i="1"/>
  <c r="H1654" i="1"/>
  <c r="G1654" i="1"/>
  <c r="H1655" i="1"/>
  <c r="G1655" i="1"/>
  <c r="H1656" i="1"/>
  <c r="G1656" i="1"/>
  <c r="H1657" i="1"/>
  <c r="G1657" i="1"/>
  <c r="H1658" i="1"/>
  <c r="G1658" i="1"/>
  <c r="H1659" i="1"/>
  <c r="G1659" i="1"/>
  <c r="H1660" i="1"/>
  <c r="G1660" i="1"/>
  <c r="H1661" i="1"/>
  <c r="G1661" i="1"/>
  <c r="H1662" i="1"/>
  <c r="G1662" i="1"/>
  <c r="H1663" i="1"/>
  <c r="G1663" i="1"/>
  <c r="H1664" i="1"/>
  <c r="G1664" i="1"/>
  <c r="H1665" i="1"/>
  <c r="G1665" i="1"/>
  <c r="H1666" i="1"/>
  <c r="G1666" i="1"/>
  <c r="H1667" i="1"/>
  <c r="G1667" i="1"/>
  <c r="H1668" i="1"/>
  <c r="G1668" i="1"/>
  <c r="H1669" i="1"/>
  <c r="G1669" i="1"/>
  <c r="H1670" i="1"/>
  <c r="G1670" i="1"/>
  <c r="H1671" i="1"/>
  <c r="G1671" i="1"/>
  <c r="H1672" i="1"/>
  <c r="G1672" i="1"/>
  <c r="H1673" i="1"/>
  <c r="G1673" i="1"/>
  <c r="H1674" i="1"/>
  <c r="G1674" i="1"/>
  <c r="H1675" i="1"/>
  <c r="G1675" i="1"/>
  <c r="H1676" i="1"/>
  <c r="G1676" i="1"/>
  <c r="H1677" i="1"/>
  <c r="G1677" i="1"/>
  <c r="H1678" i="1"/>
  <c r="G1678" i="1"/>
  <c r="H1679" i="1"/>
  <c r="G1679" i="1"/>
  <c r="H1680" i="1"/>
  <c r="G1680" i="1"/>
  <c r="H1681" i="1"/>
  <c r="G1681" i="1"/>
  <c r="H1682" i="1"/>
  <c r="G1682" i="1"/>
  <c r="H1683" i="1"/>
  <c r="G1683" i="1"/>
  <c r="H1684" i="1"/>
  <c r="G1684" i="1"/>
  <c r="H1685" i="1"/>
  <c r="G1685" i="1"/>
  <c r="H1686" i="1"/>
  <c r="G1686" i="1"/>
  <c r="D422" i="4"/>
  <c r="F6" i="4"/>
  <c r="E422" i="4"/>
  <c r="E300" i="4"/>
  <c r="D296" i="1" s="1"/>
  <c r="D299" i="4"/>
  <c r="F152" i="4"/>
  <c r="E423" i="4"/>
  <c r="E301" i="4"/>
  <c r="D297" i="1" s="1"/>
  <c r="H24" i="9"/>
  <c r="G24" i="9"/>
  <c r="E24" i="9" s="1"/>
  <c r="F153" i="4"/>
  <c r="D417" i="4"/>
  <c r="F308" i="4"/>
  <c r="D418" i="4"/>
  <c r="F360" i="4"/>
  <c r="E418" i="4"/>
  <c r="D413" i="1" s="1"/>
  <c r="D647" i="4"/>
  <c r="F426" i="4"/>
  <c r="D648" i="4"/>
  <c r="F427" i="4"/>
  <c r="E648" i="4"/>
  <c r="D642" i="1" s="1"/>
  <c r="D639" i="4"/>
  <c r="F430" i="4"/>
  <c r="D640" i="4"/>
  <c r="F535" i="4"/>
  <c r="E640" i="4"/>
  <c r="D634" i="1" s="1"/>
  <c r="G156" i="9"/>
  <c r="E156" i="9" s="1"/>
  <c r="B156" i="9" s="1"/>
  <c r="F607" i="4"/>
  <c r="G306" i="9"/>
  <c r="E306" i="9" s="1"/>
  <c r="B306" i="9" s="1"/>
  <c r="G299" i="9"/>
  <c r="E299" i="9" s="1"/>
  <c r="F6" i="5"/>
  <c r="G314" i="9"/>
  <c r="E314" i="9" s="1"/>
  <c r="B314" i="9" s="1"/>
  <c r="F89" i="5"/>
  <c r="G316" i="9"/>
  <c r="G315" i="9"/>
  <c r="F150" i="5"/>
  <c r="H316" i="9"/>
  <c r="H315" i="9"/>
  <c r="G336" i="9"/>
  <c r="E336" i="9" s="1"/>
  <c r="B336" i="9" s="1"/>
  <c r="F178" i="5"/>
  <c r="G337" i="9"/>
  <c r="E337" i="9" s="1"/>
  <c r="B337" i="9" s="1"/>
  <c r="F197" i="5"/>
  <c r="G338" i="9"/>
  <c r="E338" i="9" s="1"/>
  <c r="B338" i="9" s="1"/>
  <c r="F203" i="5"/>
  <c r="G339" i="9"/>
  <c r="E339" i="9" s="1"/>
  <c r="B339" i="9" s="1"/>
  <c r="F219" i="5"/>
  <c r="D141" i="6"/>
  <c r="F5" i="6"/>
  <c r="B345" i="9"/>
  <c r="E344" i="9"/>
  <c r="I10" i="3" s="1"/>
  <c r="D44" i="8"/>
  <c r="H20" i="9"/>
  <c r="H19" i="9"/>
  <c r="E19" i="9" s="1"/>
  <c r="B19" i="9" s="1"/>
  <c r="H310" i="9"/>
  <c r="G310" i="9"/>
  <c r="E310" i="9" s="1"/>
  <c r="B310" i="9" s="1"/>
  <c r="H309" i="9"/>
  <c r="G309" i="9"/>
  <c r="E309" i="9" s="1"/>
  <c r="B309" i="9" s="1"/>
  <c r="H308" i="9"/>
  <c r="E308" i="9" s="1"/>
  <c r="B308" i="9" s="1"/>
  <c r="G302" i="9"/>
  <c r="E302" i="9" s="1"/>
  <c r="B302" i="9" s="1"/>
  <c r="G301" i="9"/>
  <c r="E301" i="9" s="1"/>
  <c r="B301" i="9" s="1"/>
  <c r="G300" i="9"/>
  <c r="E300" i="9" s="1"/>
  <c r="B300" i="9" s="1"/>
  <c r="M228" i="9"/>
  <c r="L228" i="9"/>
  <c r="F228" i="9" s="1"/>
  <c r="B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E180" i="9" s="1"/>
  <c r="B180" i="9" s="1"/>
  <c r="H179" i="9"/>
  <c r="G179" i="9"/>
  <c r="E179" i="9" s="1"/>
  <c r="B179" i="9" s="1"/>
  <c r="G178" i="9"/>
  <c r="E178" i="9" s="1"/>
  <c r="B178" i="9" s="1"/>
  <c r="G177" i="9"/>
  <c r="E177" i="9" s="1"/>
  <c r="B177" i="9" s="1"/>
  <c r="G176" i="9"/>
  <c r="E176" i="9" s="1"/>
  <c r="B176" i="9" s="1"/>
  <c r="G175" i="9"/>
  <c r="E175" i="9" s="1"/>
  <c r="B175" i="9" s="1"/>
  <c r="G174" i="9"/>
  <c r="E174" i="9" s="1"/>
  <c r="B174" i="9" s="1"/>
  <c r="I10" i="9"/>
  <c r="K1480" i="9" l="1"/>
  <c r="G343" i="9"/>
  <c r="E343" i="9" s="1"/>
  <c r="B343" i="9" s="1"/>
  <c r="I38" i="3"/>
  <c r="C1621" i="1"/>
  <c r="G342" i="9"/>
  <c r="E342" i="9" s="1"/>
  <c r="F141" i="6"/>
  <c r="H30" i="3"/>
  <c r="C1537" i="1"/>
  <c r="G347" i="9"/>
  <c r="E347" i="9" s="1"/>
  <c r="E315" i="9"/>
  <c r="B315" i="9" s="1"/>
  <c r="E316" i="9"/>
  <c r="B316" i="9" s="1"/>
  <c r="B299" i="9"/>
  <c r="F640" i="4"/>
  <c r="C634" i="1"/>
  <c r="F639" i="4"/>
  <c r="C633" i="1"/>
  <c r="F648" i="4"/>
  <c r="C642" i="1"/>
  <c r="F647" i="4"/>
  <c r="C641" i="1"/>
  <c r="F418" i="4"/>
  <c r="C413" i="1"/>
  <c r="F417" i="4"/>
  <c r="C412" i="1"/>
  <c r="B24" i="9"/>
  <c r="E644" i="4"/>
  <c r="E425" i="4"/>
  <c r="D420" i="1" s="1"/>
  <c r="D418" i="1"/>
  <c r="D423" i="4"/>
  <c r="D301" i="4"/>
  <c r="F299" i="4"/>
  <c r="C295" i="1"/>
  <c r="D300" i="4"/>
  <c r="E643" i="4"/>
  <c r="E424" i="4"/>
  <c r="D419" i="1" s="1"/>
  <c r="D417" i="1"/>
  <c r="D643" i="4"/>
  <c r="D424" i="4"/>
  <c r="F422" i="4"/>
  <c r="C417" i="1"/>
  <c r="M3" i="9"/>
  <c r="H334" i="9" l="1"/>
  <c r="G334" i="9"/>
  <c r="E334" i="9" s="1"/>
  <c r="H417" i="1"/>
  <c r="G417" i="1"/>
  <c r="F424" i="4"/>
  <c r="C419" i="1"/>
  <c r="F643" i="4"/>
  <c r="C637" i="1"/>
  <c r="E645" i="4"/>
  <c r="D637" i="1"/>
  <c r="F300" i="4"/>
  <c r="C296" i="1"/>
  <c r="H295" i="1"/>
  <c r="G295" i="1"/>
  <c r="F301" i="4"/>
  <c r="C297" i="1"/>
  <c r="D644" i="4"/>
  <c r="D425" i="4"/>
  <c r="F423" i="4"/>
  <c r="C418" i="1"/>
  <c r="G20" i="9"/>
  <c r="E20" i="9" s="1"/>
  <c r="B20" i="9" s="1"/>
  <c r="E646" i="4"/>
  <c r="D638" i="1"/>
  <c r="H412" i="1"/>
  <c r="G412" i="1"/>
  <c r="H413" i="1"/>
  <c r="G413" i="1"/>
  <c r="H641" i="1"/>
  <c r="G641" i="1"/>
  <c r="H642" i="1"/>
  <c r="G642" i="1"/>
  <c r="H633" i="1"/>
  <c r="G633" i="1"/>
  <c r="H634" i="1"/>
  <c r="G634" i="1"/>
  <c r="B347" i="9"/>
  <c r="E346" i="9"/>
  <c r="H1537" i="1"/>
  <c r="G1537" i="1"/>
  <c r="H9" i="3"/>
  <c r="B342" i="9"/>
  <c r="E341" i="9"/>
  <c r="H1621" i="1"/>
  <c r="G1621" i="1"/>
  <c r="H11" i="3"/>
  <c r="N3" i="9" l="1"/>
  <c r="I11" i="3"/>
  <c r="K3" i="9"/>
  <c r="I9" i="3"/>
  <c r="E650" i="4"/>
  <c r="D640" i="1"/>
  <c r="H418" i="1"/>
  <c r="G418" i="1"/>
  <c r="F425" i="4"/>
  <c r="C420" i="1"/>
  <c r="D646" i="4"/>
  <c r="F644" i="4"/>
  <c r="C638" i="1"/>
  <c r="D645" i="4"/>
  <c r="H297" i="1"/>
  <c r="G297" i="1"/>
  <c r="H296" i="1"/>
  <c r="G296" i="1"/>
  <c r="E649" i="4"/>
  <c r="D639" i="1"/>
  <c r="H637" i="1"/>
  <c r="G637" i="1"/>
  <c r="H419" i="1"/>
  <c r="G419" i="1"/>
  <c r="B334" i="9"/>
  <c r="E298" i="9"/>
  <c r="I8" i="3" s="1"/>
  <c r="I18" i="3" l="1"/>
  <c r="D643" i="1"/>
  <c r="D649" i="4"/>
  <c r="F645" i="4"/>
  <c r="C639" i="1"/>
  <c r="H638" i="1"/>
  <c r="G638" i="1"/>
  <c r="D650" i="4"/>
  <c r="F646" i="4"/>
  <c r="C640" i="1"/>
  <c r="H420" i="1"/>
  <c r="G420" i="1"/>
  <c r="I19" i="3"/>
  <c r="D644" i="1"/>
  <c r="H640" i="1" l="1"/>
  <c r="G640" i="1"/>
  <c r="F650" i="4"/>
  <c r="H19" i="3"/>
  <c r="C644" i="1"/>
  <c r="G297" i="9"/>
  <c r="E297" i="9" s="1"/>
  <c r="B297" i="9" s="1"/>
  <c r="H639" i="1"/>
  <c r="G639" i="1"/>
  <c r="F649" i="4"/>
  <c r="H18" i="3"/>
  <c r="C643" i="1"/>
  <c r="H643" i="1" l="1"/>
  <c r="G643" i="1"/>
  <c r="H7" i="3"/>
  <c r="H644" i="1"/>
  <c r="G644" i="1"/>
  <c r="J3" i="9" l="1"/>
  <c r="H295" i="9" l="1"/>
  <c r="G295" i="9"/>
  <c r="E295" i="9" s="1"/>
  <c r="L293" i="9"/>
  <c r="F293" i="9" s="1"/>
  <c r="H18" i="9"/>
  <c r="G18" i="9"/>
  <c r="E18" i="9" s="1"/>
  <c r="B18" i="9" s="1"/>
  <c r="H22" i="9"/>
  <c r="G22" i="9"/>
  <c r="E22" i="9" s="1"/>
  <c r="B22" i="9" s="1"/>
  <c r="H21" i="9"/>
  <c r="G21" i="9"/>
  <c r="E21" i="9" s="1"/>
  <c r="B21"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I12" i="3" s="1"/>
  <c r="B293" i="9"/>
  <c r="F23" i="9"/>
  <c r="F3" i="9" s="1"/>
  <c r="B295" i="9"/>
  <c r="E23" i="9"/>
  <c r="I7"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<sst xmlns="http://schemas.openxmlformats.org/spreadsheetml/2006/main" count="4719" uniqueCount="3651">
  <si>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</si>
  <si>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</si>
  <si>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</si>
  <si>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</si>
  <si>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</si>
  <si>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</si>
  <si>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</si>
  <si>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</si>
  <si>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</si>
  <si>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</si>
  <si>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</si>
  <si>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</si>
  <si>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</si>
  <si>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</si>
  <si>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</si>
  <si>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</si>
  <si>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</si>
  <si>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</si>
  <si>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</si>
  <si>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</si>
  <si>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</si>
  <si>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</si>
  <si>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</si>
  <si>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</si>
  <si>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</si>
  <si>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</si>
  <si>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</si>
  <si>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</si>
  <si>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</si>
  <si>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</si>
  <si>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</si>
  <si>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PODRAVSKA MOSLAVINA</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</si>
  <si>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</si>
  <si>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</si>
  <si>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</si>
  <si>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</si>
  <si>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</si>
  <si>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</si>
  <si>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</si>
  <si>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</si>
  <si>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</si>
  <si>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</si>
  <si>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</si>
  <si>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</si>
  <si>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</si>
  <si>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</si>
  <si>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</si>
  <si>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</si>
  <si>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</si>
  <si>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</si>
  <si>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</si>
  <si>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</si>
  <si>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</si>
  <si>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</si>
  <si>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</si>
  <si>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</si>
  <si>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36758 - OPĆINA PODRAVSKA MOSLAVINA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</si>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</sst>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365065.17</v>
      </c>
      <c r="D2" s="6">
        <f>'PR-RAS'!E6</f>
        <v>240449.21000000002</v>
      </c>
      <c r="E2" s="6">
        <v>0</v>
      </c>
      <c r="F2" s="6">
        <v>0</v>
      </c>
      <c r="G2" s="7">
        <f t="shared" ref="G2:G274" si="0">(B2/1000)*(C2*1+D2*2)</f>
        <v>845.96359000000007</v>
      </c>
      <c r="H2" s="7">
        <f t="shared" ref="H2:H274" si="1">ABS(C2-ROUND(C2,0))+ABS(D2-ROUND(D2,0))</f>
        <v>0.38000000000465661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63575.310000000005</v>
      </c>
      <c r="D3" s="1">
        <f>'PR-RAS'!E7</f>
        <v>54421.7</v>
      </c>
      <c r="E3" s="1">
        <v>0</v>
      </c>
      <c r="F3" s="1">
        <v>0</v>
      </c>
      <c r="G3" s="2">
        <f t="shared" si="0"/>
        <v>344.83742000000001</v>
      </c>
      <c r="H3" s="2">
        <f t="shared" si="1"/>
        <v>0.61000000000785803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45431.76</v>
      </c>
      <c r="D4" s="1">
        <f>'PR-RAS'!E8</f>
        <v>44867.94</v>
      </c>
      <c r="E4" s="1">
        <v>0</v>
      </c>
      <c r="F4" s="1">
        <v>0</v>
      </c>
      <c r="G4" s="2">
        <f t="shared" si="0"/>
        <v>405.50292000000007</v>
      </c>
      <c r="H4" s="2">
        <f t="shared" si="1"/>
        <v>0.29999999999563443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45431.76</v>
      </c>
      <c r="D5" s="1">
        <f>'PR-RAS'!E9</f>
        <v>44867.94</v>
      </c>
      <c r="E5" s="1">
        <v>0</v>
      </c>
      <c r="F5" s="1">
        <v>0</v>
      </c>
      <c r="G5" s="2">
        <f t="shared" si="0"/>
        <v>540.67056000000002</v>
      </c>
      <c r="H5" s="2">
        <f t="shared" si="1"/>
        <v>0.29999999999563443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16477.07</v>
      </c>
      <c r="D19" s="1">
        <f>'PR-RAS'!E23</f>
        <v>7449.17</v>
      </c>
      <c r="E19" s="1">
        <v>0</v>
      </c>
      <c r="F19" s="1">
        <v>0</v>
      </c>
      <c r="G19" s="2">
        <f t="shared" si="0"/>
        <v>564.7573799999999</v>
      </c>
      <c r="H19" s="2">
        <f t="shared" si="1"/>
        <v>0.23999999999978172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50.45</v>
      </c>
      <c r="D20" s="1">
        <f>'PR-RAS'!E24</f>
        <v>67.42</v>
      </c>
      <c r="E20" s="1">
        <v>0</v>
      </c>
      <c r="F20" s="1">
        <v>0</v>
      </c>
      <c r="G20" s="2">
        <f t="shared" si="0"/>
        <v>3.5205100000000003</v>
      </c>
      <c r="H20" s="2">
        <f t="shared" si="1"/>
        <v>0.87000000000000455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16426.62</v>
      </c>
      <c r="D23" s="1">
        <f>'PR-RAS'!E27</f>
        <v>7381.75</v>
      </c>
      <c r="E23" s="1">
        <v>0</v>
      </c>
      <c r="F23" s="1">
        <v>0</v>
      </c>
      <c r="G23" s="2">
        <f t="shared" si="0"/>
        <v>686.18263999999999</v>
      </c>
      <c r="H23" s="2">
        <f t="shared" si="1"/>
        <v>0.63000000000101863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1666.48</v>
      </c>
      <c r="D25" s="1">
        <f>'PR-RAS'!E29</f>
        <v>1967.96</v>
      </c>
      <c r="E25" s="1">
        <v>0</v>
      </c>
      <c r="F25" s="1">
        <v>0</v>
      </c>
      <c r="G25" s="2">
        <f t="shared" si="0"/>
        <v>134.45759999999999</v>
      </c>
      <c r="H25" s="2">
        <f t="shared" si="1"/>
        <v>0.51999999999998181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1666.48</v>
      </c>
      <c r="D27" s="1">
        <f>'PR-RAS'!E31</f>
        <v>1967.96</v>
      </c>
      <c r="E27" s="1">
        <v>0</v>
      </c>
      <c r="F27" s="1">
        <v>0</v>
      </c>
      <c r="G27" s="2">
        <f t="shared" si="0"/>
        <v>145.66239999999999</v>
      </c>
      <c r="H27" s="2">
        <f t="shared" si="1"/>
        <v>0.51999999999998181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136.63</v>
      </c>
      <c r="E35" s="1">
        <v>0</v>
      </c>
      <c r="F35" s="1">
        <v>0</v>
      </c>
      <c r="G35" s="2">
        <f t="shared" si="0"/>
        <v>9.2908400000000011</v>
      </c>
      <c r="H35" s="2">
        <f t="shared" si="1"/>
        <v>0.37000000000000455</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136.63</v>
      </c>
      <c r="E37" s="1">
        <v>0</v>
      </c>
      <c r="F37" s="1">
        <v>0</v>
      </c>
      <c r="G37" s="2">
        <f t="shared" si="0"/>
        <v>9.8373599999999985</v>
      </c>
      <c r="H37" s="2">
        <f t="shared" si="1"/>
        <v>0.37000000000000455</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277030.20999999996</v>
      </c>
      <c r="D45" s="1">
        <f>'PR-RAS'!E49</f>
        <v>168181.7</v>
      </c>
      <c r="E45" s="1">
        <v>0</v>
      </c>
      <c r="F45" s="1">
        <v>0</v>
      </c>
      <c r="G45" s="2">
        <f t="shared" si="0"/>
        <v>26989.318839999996</v>
      </c>
      <c r="H45" s="2">
        <f t="shared" si="1"/>
        <v>0.50999999995110556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9934.24</v>
      </c>
      <c r="D49" s="1">
        <f>'PR-RAS'!E53</f>
        <v>0</v>
      </c>
      <c r="E49" s="1">
        <v>0</v>
      </c>
      <c r="F49" s="1">
        <v>0</v>
      </c>
      <c r="G49" s="2">
        <f t="shared" si="0"/>
        <v>476.84352000000001</v>
      </c>
      <c r="H49" s="2">
        <f t="shared" si="1"/>
        <v>0.23999999999978172</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9934.24</v>
      </c>
      <c r="D53" s="1">
        <f>'PR-RAS'!E57</f>
        <v>0</v>
      </c>
      <c r="E53" s="1">
        <v>0</v>
      </c>
      <c r="F53" s="1">
        <v>0</v>
      </c>
      <c r="G53" s="2">
        <f t="shared" si="0"/>
        <v>516.58047999999997</v>
      </c>
      <c r="H53" s="2">
        <f t="shared" si="1"/>
        <v>0.23999999999978172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186785</v>
      </c>
      <c r="D54" s="1">
        <f>'PR-RAS'!E58</f>
        <v>140244.26</v>
      </c>
      <c r="E54" s="1">
        <v>0</v>
      </c>
      <c r="F54" s="1">
        <v>0</v>
      </c>
      <c r="G54" s="2">
        <f t="shared" si="0"/>
        <v>24765.49656</v>
      </c>
      <c r="H54" s="2">
        <f t="shared" si="1"/>
        <v>0.26000000000931323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130785</v>
      </c>
      <c r="D55" s="1">
        <f>'PR-RAS'!E59</f>
        <v>140244.26</v>
      </c>
      <c r="E55" s="1">
        <v>0</v>
      </c>
      <c r="F55" s="1">
        <v>0</v>
      </c>
      <c r="G55" s="2">
        <f t="shared" si="0"/>
        <v>22208.770080000002</v>
      </c>
      <c r="H55" s="2">
        <f t="shared" si="1"/>
        <v>0.26000000000931323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56000</v>
      </c>
      <c r="D56" s="1">
        <f>'PR-RAS'!E60</f>
        <v>0</v>
      </c>
      <c r="E56" s="1">
        <v>0</v>
      </c>
      <c r="F56" s="1">
        <v>0</v>
      </c>
      <c r="G56" s="2">
        <f t="shared" si="0"/>
        <v>3080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6900.3</v>
      </c>
      <c r="E57" s="1">
        <v>0</v>
      </c>
      <c r="F57" s="1">
        <v>0</v>
      </c>
      <c r="G57" s="2">
        <f t="shared" si="0"/>
        <v>772.83360000000005</v>
      </c>
      <c r="H57" s="2">
        <f t="shared" si="1"/>
        <v>0.3000000000001819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6900.3</v>
      </c>
      <c r="E58" s="1">
        <v>0</v>
      </c>
      <c r="F58" s="1">
        <v>0</v>
      </c>
      <c r="G58" s="2">
        <f t="shared" si="0"/>
        <v>786.63420000000008</v>
      </c>
      <c r="H58" s="2">
        <f t="shared" si="1"/>
        <v>0.3000000000001819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80310.97</v>
      </c>
      <c r="D70" s="1">
        <f>'PR-RAS'!E74</f>
        <v>21037.14</v>
      </c>
      <c r="E70" s="1">
        <v>0</v>
      </c>
      <c r="F70" s="1">
        <v>0</v>
      </c>
      <c r="G70" s="2">
        <f t="shared" si="0"/>
        <v>8444.5822500000013</v>
      </c>
      <c r="H70" s="2">
        <f t="shared" si="1"/>
        <v>0.16999999999825377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80310.97</v>
      </c>
      <c r="D71" s="1">
        <f>'PR-RAS'!E75</f>
        <v>21037.14</v>
      </c>
      <c r="E71" s="1">
        <v>0</v>
      </c>
      <c r="F71" s="1">
        <v>0</v>
      </c>
      <c r="G71" s="2">
        <f t="shared" si="0"/>
        <v>8566.9675000000007</v>
      </c>
      <c r="H71" s="2">
        <f t="shared" si="1"/>
        <v>0.16999999999825377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5110.59</v>
      </c>
      <c r="D78" s="1">
        <f>'PR-RAS'!E82</f>
        <v>5123.22</v>
      </c>
      <c r="E78" s="1">
        <v>0</v>
      </c>
      <c r="F78" s="1">
        <v>0</v>
      </c>
      <c r="G78" s="2">
        <f t="shared" si="0"/>
        <v>1182.4913100000001</v>
      </c>
      <c r="H78" s="2">
        <f t="shared" si="1"/>
        <v>0.63000000000010914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10.01</v>
      </c>
      <c r="D79" s="1">
        <f>'PR-RAS'!E83</f>
        <v>21.61</v>
      </c>
      <c r="E79" s="1">
        <v>0</v>
      </c>
      <c r="F79" s="1">
        <v>0</v>
      </c>
      <c r="G79" s="2">
        <f t="shared" si="0"/>
        <v>4.1519399999999997</v>
      </c>
      <c r="H79" s="2">
        <f t="shared" si="1"/>
        <v>0.40000000000000036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10.01</v>
      </c>
      <c r="D81" s="1">
        <f>'PR-RAS'!E85</f>
        <v>21.61</v>
      </c>
      <c r="E81" s="1">
        <v>0</v>
      </c>
      <c r="F81" s="1">
        <v>0</v>
      </c>
      <c r="G81" s="2">
        <f t="shared" si="0"/>
        <v>4.2584</v>
      </c>
      <c r="H81" s="2">
        <f t="shared" si="1"/>
        <v>0.40000000000000036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5100.58</v>
      </c>
      <c r="D87" s="1">
        <f>'PR-RAS'!E91</f>
        <v>5101.6100000000006</v>
      </c>
      <c r="E87" s="1">
        <v>0</v>
      </c>
      <c r="F87" s="1">
        <v>0</v>
      </c>
      <c r="G87" s="2">
        <f t="shared" si="0"/>
        <v>1316.1268</v>
      </c>
      <c r="H87" s="2">
        <f t="shared" si="1"/>
        <v>0.80999999999949068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427.86</v>
      </c>
      <c r="D88" s="1">
        <f>'PR-RAS'!E92</f>
        <v>499.08</v>
      </c>
      <c r="E88" s="1">
        <v>0</v>
      </c>
      <c r="F88" s="1">
        <v>0</v>
      </c>
      <c r="G88" s="2">
        <f t="shared" si="0"/>
        <v>124.06374</v>
      </c>
      <c r="H88" s="2">
        <f t="shared" si="1"/>
        <v>0.21999999999997044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3460.55</v>
      </c>
      <c r="D89" s="1">
        <f>'PR-RAS'!E93</f>
        <v>3251.16</v>
      </c>
      <c r="E89" s="1">
        <v>0</v>
      </c>
      <c r="F89" s="1">
        <v>0</v>
      </c>
      <c r="G89" s="2">
        <f t="shared" si="0"/>
        <v>876.73255999999981</v>
      </c>
      <c r="H89" s="2">
        <f t="shared" si="1"/>
        <v>0.60999999999967258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1212.17</v>
      </c>
      <c r="D90" s="1">
        <f>'PR-RAS'!E94</f>
        <v>1212.02</v>
      </c>
      <c r="E90" s="1">
        <v>0</v>
      </c>
      <c r="F90" s="1">
        <v>0</v>
      </c>
      <c r="G90" s="2">
        <f t="shared" si="0"/>
        <v>323.62268999999998</v>
      </c>
      <c r="H90" s="2">
        <f t="shared" si="1"/>
        <v>0.19000000000005457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139.35</v>
      </c>
      <c r="E93" s="1">
        <v>0</v>
      </c>
      <c r="F93" s="1">
        <v>0</v>
      </c>
      <c r="G93" s="2">
        <f t="shared" si="0"/>
        <v>25.6404</v>
      </c>
      <c r="H93" s="2">
        <f t="shared" si="1"/>
        <v>0.34999999999999432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19349.060000000001</v>
      </c>
      <c r="D102" s="1">
        <f>'PR-RAS'!E106</f>
        <v>12722.59</v>
      </c>
      <c r="E102" s="1">
        <v>0</v>
      </c>
      <c r="F102" s="1">
        <v>0</v>
      </c>
      <c r="G102" s="2">
        <f t="shared" si="0"/>
        <v>4524.2182400000011</v>
      </c>
      <c r="H102" s="2">
        <f t="shared" si="1"/>
        <v>0.47000000000116415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8165.6600000000008</v>
      </c>
      <c r="D108" s="1">
        <f>'PR-RAS'!E112</f>
        <v>2716.04</v>
      </c>
      <c r="E108" s="1">
        <v>0</v>
      </c>
      <c r="F108" s="1">
        <v>0</v>
      </c>
      <c r="G108" s="2">
        <f t="shared" si="0"/>
        <v>1454.9581800000001</v>
      </c>
      <c r="H108" s="2">
        <f t="shared" si="1"/>
        <v>0.37999999999919964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4.3099999999999996</v>
      </c>
      <c r="D110" s="1">
        <f>'PR-RAS'!E114</f>
        <v>0</v>
      </c>
      <c r="E110" s="1">
        <v>0</v>
      </c>
      <c r="F110" s="1">
        <v>0</v>
      </c>
      <c r="G110" s="2">
        <f t="shared" si="0"/>
        <v>0.46978999999999993</v>
      </c>
      <c r="H110" s="2">
        <f t="shared" si="1"/>
        <v>0.30999999999999961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5540.31</v>
      </c>
      <c r="D111" s="1">
        <f>'PR-RAS'!E115</f>
        <v>2113.4899999999998</v>
      </c>
      <c r="E111" s="1">
        <v>0</v>
      </c>
      <c r="F111" s="1">
        <v>0</v>
      </c>
      <c r="G111" s="2">
        <f t="shared" si="0"/>
        <v>1074.4019000000001</v>
      </c>
      <c r="H111" s="2">
        <f t="shared" si="1"/>
        <v>0.8000000000001819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2621.04</v>
      </c>
      <c r="D113" s="1">
        <f>'PR-RAS'!E117</f>
        <v>602.54999999999995</v>
      </c>
      <c r="E113" s="1">
        <v>0</v>
      </c>
      <c r="F113" s="1">
        <v>0</v>
      </c>
      <c r="G113" s="2">
        <f t="shared" si="0"/>
        <v>428.52767999999998</v>
      </c>
      <c r="H113" s="2">
        <f t="shared" si="1"/>
        <v>0.49000000000000909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11183.4</v>
      </c>
      <c r="D116" s="1">
        <f>'PR-RAS'!E120</f>
        <v>10006.549999999999</v>
      </c>
      <c r="E116" s="1">
        <v>0</v>
      </c>
      <c r="F116" s="1">
        <v>0</v>
      </c>
      <c r="G116" s="2">
        <f t="shared" si="0"/>
        <v>3587.5975000000003</v>
      </c>
      <c r="H116" s="2">
        <f t="shared" si="1"/>
        <v>0.8500000000003638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11183.4</v>
      </c>
      <c r="D118" s="1">
        <f>'PR-RAS'!E122</f>
        <v>10006.549999999999</v>
      </c>
      <c r="E118" s="1">
        <v>0</v>
      </c>
      <c r="F118" s="1">
        <v>0</v>
      </c>
      <c r="G118" s="2">
        <f t="shared" si="0"/>
        <v>3649.9905000000003</v>
      </c>
      <c r="H118" s="2">
        <f t="shared" si="1"/>
        <v>0.8500000000003638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225429.28</v>
      </c>
      <c r="D148" s="1">
        <f>'PR-RAS'!E152</f>
        <v>265033.13</v>
      </c>
      <c r="E148" s="1">
        <v>0</v>
      </c>
      <c r="F148" s="1">
        <v>0</v>
      </c>
      <c r="G148" s="2">
        <f t="shared" si="0"/>
        <v>111057.84437999999</v>
      </c>
      <c r="H148" s="2">
        <f t="shared" si="1"/>
        <v>0.41000000000349246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32865.360000000001</v>
      </c>
      <c r="D149" s="1">
        <f>'PR-RAS'!E153</f>
        <v>106096.15999999999</v>
      </c>
      <c r="E149" s="1">
        <v>0</v>
      </c>
      <c r="F149" s="1">
        <v>0</v>
      </c>
      <c r="G149" s="2">
        <f t="shared" si="0"/>
        <v>36268.536639999998</v>
      </c>
      <c r="H149" s="2">
        <f t="shared" si="1"/>
        <v>0.51999999998952262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27089.01</v>
      </c>
      <c r="D150" s="1">
        <f>'PR-RAS'!E154</f>
        <v>87650.01</v>
      </c>
      <c r="E150" s="1">
        <v>0</v>
      </c>
      <c r="F150" s="1">
        <v>0</v>
      </c>
      <c r="G150" s="2">
        <f t="shared" si="0"/>
        <v>30155.965469999999</v>
      </c>
      <c r="H150" s="2">
        <f t="shared" si="1"/>
        <v>1.99999999931606E-2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27089.01</v>
      </c>
      <c r="D151" s="1">
        <f>'PR-RAS'!E155</f>
        <v>87650.01</v>
      </c>
      <c r="E151" s="1">
        <v>0</v>
      </c>
      <c r="F151" s="1">
        <v>0</v>
      </c>
      <c r="G151" s="2">
        <f t="shared" si="0"/>
        <v>30358.354499999998</v>
      </c>
      <c r="H151" s="2">
        <f t="shared" si="1"/>
        <v>1.99999999931606E-2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1306.68</v>
      </c>
      <c r="D155" s="1">
        <f>'PR-RAS'!E159</f>
        <v>4343.2</v>
      </c>
      <c r="E155" s="1">
        <v>0</v>
      </c>
      <c r="F155" s="1">
        <v>0</v>
      </c>
      <c r="G155" s="2">
        <f t="shared" si="0"/>
        <v>1538.9343200000001</v>
      </c>
      <c r="H155" s="2">
        <f t="shared" si="1"/>
        <v>0.51999999999975444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4469.67</v>
      </c>
      <c r="D156" s="1">
        <f>'PR-RAS'!E160</f>
        <v>14102.95</v>
      </c>
      <c r="E156" s="1">
        <v>0</v>
      </c>
      <c r="F156" s="1">
        <v>0</v>
      </c>
      <c r="G156" s="2">
        <f t="shared" si="0"/>
        <v>5064.71335</v>
      </c>
      <c r="H156" s="2">
        <f t="shared" si="1"/>
        <v>0.37999999999919964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4469.67</v>
      </c>
      <c r="D158" s="1">
        <f>'PR-RAS'!E162</f>
        <v>14102.95</v>
      </c>
      <c r="E158" s="1">
        <v>0</v>
      </c>
      <c r="F158" s="1">
        <v>0</v>
      </c>
      <c r="G158" s="2">
        <f t="shared" si="0"/>
        <v>5130.0644899999998</v>
      </c>
      <c r="H158" s="2">
        <f t="shared" si="1"/>
        <v>0.37999999999919964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95795.33</v>
      </c>
      <c r="D160" s="1">
        <f>'PR-RAS'!E164</f>
        <v>79664.01999999999</v>
      </c>
      <c r="E160" s="1">
        <v>0</v>
      </c>
      <c r="F160" s="1">
        <v>0</v>
      </c>
      <c r="G160" s="2">
        <f t="shared" si="0"/>
        <v>40564.615830000002</v>
      </c>
      <c r="H160" s="2">
        <f t="shared" si="1"/>
        <v>0.34999999999126885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3245.12</v>
      </c>
      <c r="D161" s="1">
        <f>'PR-RAS'!E165</f>
        <v>3704.98</v>
      </c>
      <c r="E161" s="1">
        <v>0</v>
      </c>
      <c r="F161" s="1">
        <v>0</v>
      </c>
      <c r="G161" s="2">
        <f t="shared" si="0"/>
        <v>1704.8127999999999</v>
      </c>
      <c r="H161" s="2">
        <f t="shared" si="1"/>
        <v>0.13999999999987267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2672.1</v>
      </c>
      <c r="D162" s="1">
        <f>'PR-RAS'!E166</f>
        <v>1475</v>
      </c>
      <c r="E162" s="1">
        <v>0</v>
      </c>
      <c r="F162" s="1">
        <v>0</v>
      </c>
      <c r="G162" s="2">
        <f t="shared" si="0"/>
        <v>905.1581000000001</v>
      </c>
      <c r="H162" s="2">
        <f t="shared" si="1"/>
        <v>9.9999999999909051E-2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478.02</v>
      </c>
      <c r="D163" s="1">
        <f>'PR-RAS'!E167</f>
        <v>904.98</v>
      </c>
      <c r="E163" s="1">
        <v>0</v>
      </c>
      <c r="F163" s="1">
        <v>0</v>
      </c>
      <c r="G163" s="2">
        <f t="shared" si="0"/>
        <v>370.65276</v>
      </c>
      <c r="H163" s="2">
        <f t="shared" si="1"/>
        <v>3.999999999996362E-2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95</v>
      </c>
      <c r="D164" s="1">
        <f>'PR-RAS'!E168</f>
        <v>1325</v>
      </c>
      <c r="E164" s="1">
        <v>0</v>
      </c>
      <c r="F164" s="1">
        <v>0</v>
      </c>
      <c r="G164" s="2">
        <f t="shared" si="0"/>
        <v>447.435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9795.44</v>
      </c>
      <c r="D166" s="1">
        <f>'PR-RAS'!E170</f>
        <v>9952.130000000001</v>
      </c>
      <c r="E166" s="1">
        <v>0</v>
      </c>
      <c r="F166" s="1">
        <v>0</v>
      </c>
      <c r="G166" s="2">
        <f t="shared" si="0"/>
        <v>4900.4505000000008</v>
      </c>
      <c r="H166" s="2">
        <f t="shared" si="1"/>
        <v>0.57000000000152795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2126.63</v>
      </c>
      <c r="D167" s="1">
        <f>'PR-RAS'!E171</f>
        <v>2540.31</v>
      </c>
      <c r="E167" s="1">
        <v>0</v>
      </c>
      <c r="F167" s="1">
        <v>0</v>
      </c>
      <c r="G167" s="2">
        <f t="shared" si="0"/>
        <v>1196.4035000000001</v>
      </c>
      <c r="H167" s="2">
        <f t="shared" si="1"/>
        <v>0.67999999999983629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7224.61</v>
      </c>
      <c r="D169" s="1">
        <f>'PR-RAS'!E173</f>
        <v>7173.53</v>
      </c>
      <c r="E169" s="1">
        <v>0</v>
      </c>
      <c r="F169" s="1">
        <v>0</v>
      </c>
      <c r="G169" s="2">
        <f t="shared" si="0"/>
        <v>3624.0405599999999</v>
      </c>
      <c r="H169" s="2">
        <f t="shared" si="1"/>
        <v>0.86000000000058208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238.29</v>
      </c>
      <c r="E170" s="1">
        <v>0</v>
      </c>
      <c r="F170" s="1">
        <v>0</v>
      </c>
      <c r="G170" s="2">
        <f t="shared" si="0"/>
        <v>80.542020000000008</v>
      </c>
      <c r="H170" s="2">
        <f t="shared" si="1"/>
        <v>0.28999999999999204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444.2</v>
      </c>
      <c r="D171" s="1">
        <f>'PR-RAS'!E175</f>
        <v>0</v>
      </c>
      <c r="E171" s="1">
        <v>0</v>
      </c>
      <c r="F171" s="1">
        <v>0</v>
      </c>
      <c r="G171" s="2">
        <f t="shared" si="0"/>
        <v>75.51400000000001</v>
      </c>
      <c r="H171" s="2">
        <f t="shared" si="1"/>
        <v>0.19999999999998863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66985.119999999995</v>
      </c>
      <c r="D174" s="1">
        <f>'PR-RAS'!E178</f>
        <v>43683.969999999994</v>
      </c>
      <c r="E174" s="1">
        <v>0</v>
      </c>
      <c r="F174" s="1">
        <v>0</v>
      </c>
      <c r="G174" s="2">
        <f t="shared" si="0"/>
        <v>26703.079379999999</v>
      </c>
      <c r="H174" s="2">
        <f t="shared" si="1"/>
        <v>0.15000000000145519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2224.4699999999998</v>
      </c>
      <c r="D175" s="1">
        <f>'PR-RAS'!E179</f>
        <v>2311.5700000000002</v>
      </c>
      <c r="E175" s="1">
        <v>0</v>
      </c>
      <c r="F175" s="1">
        <v>0</v>
      </c>
      <c r="G175" s="2">
        <f t="shared" si="0"/>
        <v>1191.48414</v>
      </c>
      <c r="H175" s="2">
        <f t="shared" si="1"/>
        <v>0.8999999999996362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44788.45</v>
      </c>
      <c r="D176" s="1">
        <f>'PR-RAS'!E180</f>
        <v>15336.05</v>
      </c>
      <c r="E176" s="1">
        <v>0</v>
      </c>
      <c r="F176" s="1">
        <v>0</v>
      </c>
      <c r="G176" s="2">
        <f t="shared" si="0"/>
        <v>13205.596249999997</v>
      </c>
      <c r="H176" s="2">
        <f t="shared" si="1"/>
        <v>0.49999999999636202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2184.6799999999998</v>
      </c>
      <c r="D177" s="1">
        <f>'PR-RAS'!E181</f>
        <v>5381.02</v>
      </c>
      <c r="E177" s="1">
        <v>0</v>
      </c>
      <c r="F177" s="1">
        <v>0</v>
      </c>
      <c r="G177" s="2">
        <f t="shared" si="0"/>
        <v>2278.6227200000003</v>
      </c>
      <c r="H177" s="2">
        <f t="shared" si="1"/>
        <v>0.34000000000060027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4442.51</v>
      </c>
      <c r="D178" s="1">
        <f>'PR-RAS'!E182</f>
        <v>10091.44</v>
      </c>
      <c r="E178" s="1">
        <v>0</v>
      </c>
      <c r="F178" s="1">
        <v>0</v>
      </c>
      <c r="G178" s="2">
        <f t="shared" si="0"/>
        <v>4358.6940299999997</v>
      </c>
      <c r="H178" s="2">
        <f t="shared" si="1"/>
        <v>0.93000000000029104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942.78</v>
      </c>
      <c r="D179" s="1">
        <f>'PR-RAS'!E183</f>
        <v>1022.17</v>
      </c>
      <c r="E179" s="1">
        <v>0</v>
      </c>
      <c r="F179" s="1">
        <v>0</v>
      </c>
      <c r="G179" s="2">
        <f t="shared" si="0"/>
        <v>531.70735999999999</v>
      </c>
      <c r="H179" s="2">
        <f t="shared" si="1"/>
        <v>0.38999999999998636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163.75</v>
      </c>
      <c r="D180" s="1">
        <f>'PR-RAS'!E184</f>
        <v>547.21</v>
      </c>
      <c r="E180" s="1">
        <v>0</v>
      </c>
      <c r="F180" s="1">
        <v>0</v>
      </c>
      <c r="G180" s="2">
        <f t="shared" si="0"/>
        <v>225.21243000000001</v>
      </c>
      <c r="H180" s="2">
        <f t="shared" si="1"/>
        <v>0.46000000000003638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8607.07</v>
      </c>
      <c r="D181" s="1">
        <f>'PR-RAS'!E185</f>
        <v>4935</v>
      </c>
      <c r="E181" s="1">
        <v>0</v>
      </c>
      <c r="F181" s="1">
        <v>0</v>
      </c>
      <c r="G181" s="2">
        <f t="shared" si="0"/>
        <v>3325.8725999999997</v>
      </c>
      <c r="H181" s="2">
        <f t="shared" si="1"/>
        <v>6.9999999999708962E-2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2019.08</v>
      </c>
      <c r="D182" s="1">
        <f>'PR-RAS'!E186</f>
        <v>2828.7</v>
      </c>
      <c r="E182" s="1">
        <v>0</v>
      </c>
      <c r="F182" s="1">
        <v>0</v>
      </c>
      <c r="G182" s="2">
        <f t="shared" si="0"/>
        <v>1389.4428799999998</v>
      </c>
      <c r="H182" s="2">
        <f t="shared" si="1"/>
        <v>0.38000000000010914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1612.33</v>
      </c>
      <c r="D183" s="1">
        <f>'PR-RAS'!E187</f>
        <v>1230.81</v>
      </c>
      <c r="E183" s="1">
        <v>0</v>
      </c>
      <c r="F183" s="1">
        <v>0</v>
      </c>
      <c r="G183" s="2">
        <f t="shared" si="0"/>
        <v>741.45889999999997</v>
      </c>
      <c r="H183" s="2">
        <f t="shared" si="1"/>
        <v>0.51999999999998181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3090.63</v>
      </c>
      <c r="D184" s="1">
        <f>'PR-RAS'!E188</f>
        <v>0</v>
      </c>
      <c r="E184" s="1">
        <v>0</v>
      </c>
      <c r="F184" s="1">
        <v>0</v>
      </c>
      <c r="G184" s="2">
        <f t="shared" si="0"/>
        <v>565.58528999999999</v>
      </c>
      <c r="H184" s="2">
        <f t="shared" si="1"/>
        <v>0.36999999999989086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12679.02</v>
      </c>
      <c r="D190" s="1">
        <f>'PR-RAS'!E194</f>
        <v>22322.94</v>
      </c>
      <c r="E190" s="1">
        <v>0</v>
      </c>
      <c r="F190" s="1">
        <v>0</v>
      </c>
      <c r="G190" s="2">
        <f t="shared" si="0"/>
        <v>10834.406099999998</v>
      </c>
      <c r="H190" s="2">
        <f t="shared" si="1"/>
        <v>8.000000000174623E-2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2318.5</v>
      </c>
      <c r="D191" s="1">
        <f>'PR-RAS'!E195</f>
        <v>9311.9599999999991</v>
      </c>
      <c r="E191" s="1">
        <v>0</v>
      </c>
      <c r="F191" s="1">
        <v>0</v>
      </c>
      <c r="G191" s="2">
        <f t="shared" si="0"/>
        <v>3979.0597999999995</v>
      </c>
      <c r="H191" s="2">
        <f t="shared" si="1"/>
        <v>0.54000000000087311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1619.77</v>
      </c>
      <c r="D192" s="1">
        <f>'PR-RAS'!E196</f>
        <v>694.22</v>
      </c>
      <c r="E192" s="1">
        <v>0</v>
      </c>
      <c r="F192" s="1">
        <v>0</v>
      </c>
      <c r="G192" s="2">
        <f t="shared" si="0"/>
        <v>574.56811000000005</v>
      </c>
      <c r="H192" s="2">
        <f t="shared" si="1"/>
        <v>0.45000000000004547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3809.83</v>
      </c>
      <c r="D193" s="1">
        <f>'PR-RAS'!E197</f>
        <v>3402.75</v>
      </c>
      <c r="E193" s="1">
        <v>0</v>
      </c>
      <c r="F193" s="1">
        <v>0</v>
      </c>
      <c r="G193" s="2">
        <f t="shared" si="0"/>
        <v>2038.14336</v>
      </c>
      <c r="H193" s="2">
        <f t="shared" si="1"/>
        <v>0.42000000000007276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174.64</v>
      </c>
      <c r="D194" s="1">
        <f>'PR-RAS'!E198</f>
        <v>174.64</v>
      </c>
      <c r="E194" s="1">
        <v>0</v>
      </c>
      <c r="F194" s="1">
        <v>0</v>
      </c>
      <c r="G194" s="2">
        <f t="shared" si="0"/>
        <v>101.11655999999999</v>
      </c>
      <c r="H194" s="2">
        <f t="shared" si="1"/>
        <v>0.72000000000002728</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2500.36</v>
      </c>
      <c r="D195" s="1">
        <f>'PR-RAS'!E199</f>
        <v>7333.96</v>
      </c>
      <c r="E195" s="1">
        <v>0</v>
      </c>
      <c r="F195" s="1">
        <v>0</v>
      </c>
      <c r="G195" s="2">
        <f t="shared" si="0"/>
        <v>3330.6463199999998</v>
      </c>
      <c r="H195" s="2">
        <f t="shared" si="1"/>
        <v>0.40000000000009095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2255.92</v>
      </c>
      <c r="D197" s="1">
        <f>'PR-RAS'!E201</f>
        <v>1405.41</v>
      </c>
      <c r="E197" s="1">
        <v>0</v>
      </c>
      <c r="F197" s="1">
        <v>0</v>
      </c>
      <c r="G197" s="2">
        <f t="shared" si="0"/>
        <v>993.08104000000003</v>
      </c>
      <c r="H197" s="2">
        <f t="shared" si="1"/>
        <v>0.49000000000000909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9276.09</v>
      </c>
      <c r="D198" s="1">
        <f>'PR-RAS'!E202</f>
        <v>786.14</v>
      </c>
      <c r="E198" s="1">
        <v>0</v>
      </c>
      <c r="F198" s="1">
        <v>0</v>
      </c>
      <c r="G198" s="2">
        <f t="shared" si="0"/>
        <v>2137.1288900000004</v>
      </c>
      <c r="H198" s="2">
        <f t="shared" si="1"/>
        <v>0.23000000000013188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9276.09</v>
      </c>
      <c r="D212" s="1">
        <f>'PR-RAS'!E216</f>
        <v>786.14</v>
      </c>
      <c r="E212" s="1">
        <v>0</v>
      </c>
      <c r="F212" s="1">
        <v>0</v>
      </c>
      <c r="G212" s="2">
        <f t="shared" si="0"/>
        <v>2289.0060699999999</v>
      </c>
      <c r="H212" s="2">
        <f t="shared" si="1"/>
        <v>0.23000000000013188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713.75</v>
      </c>
      <c r="D213" s="1">
        <f>'PR-RAS'!E217</f>
        <v>605.15</v>
      </c>
      <c r="E213" s="1">
        <v>0</v>
      </c>
      <c r="F213" s="1">
        <v>0</v>
      </c>
      <c r="G213" s="2">
        <f t="shared" si="0"/>
        <v>407.89859999999999</v>
      </c>
      <c r="H213" s="2">
        <f t="shared" si="1"/>
        <v>0.39999999999997726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9.9700000000000006</v>
      </c>
      <c r="D215" s="1">
        <f>'PR-RAS'!E219</f>
        <v>9.08</v>
      </c>
      <c r="E215" s="1">
        <v>0</v>
      </c>
      <c r="F215" s="1">
        <v>0</v>
      </c>
      <c r="G215" s="2">
        <f t="shared" si="0"/>
        <v>6.0198200000000002</v>
      </c>
      <c r="H215" s="2">
        <f t="shared" si="1"/>
        <v>0.10999999999999943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8552.3700000000008</v>
      </c>
      <c r="D216" s="1">
        <f>'PR-RAS'!E220</f>
        <v>171.91</v>
      </c>
      <c r="E216" s="1">
        <v>0</v>
      </c>
      <c r="F216" s="1">
        <v>0</v>
      </c>
      <c r="G216" s="2">
        <f t="shared" si="0"/>
        <v>1912.6808500000002</v>
      </c>
      <c r="H216" s="2">
        <f t="shared" si="1"/>
        <v>0.46000000000080377</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318.60000000000002</v>
      </c>
      <c r="D217" s="1">
        <f>'PR-RAS'!E221</f>
        <v>199.13</v>
      </c>
      <c r="E217" s="1">
        <v>0</v>
      </c>
      <c r="F217" s="1">
        <v>0</v>
      </c>
      <c r="G217" s="2">
        <f t="shared" si="0"/>
        <v>154.84175999999999</v>
      </c>
      <c r="H217" s="2">
        <f t="shared" si="1"/>
        <v>0.52999999999997272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318.60000000000002</v>
      </c>
      <c r="D221" s="1">
        <f>'PR-RAS'!E225</f>
        <v>199.13</v>
      </c>
      <c r="E221" s="1">
        <v>0</v>
      </c>
      <c r="F221" s="1">
        <v>0</v>
      </c>
      <c r="G221" s="2">
        <f t="shared" si="0"/>
        <v>157.70920000000001</v>
      </c>
      <c r="H221" s="2">
        <f t="shared" si="1"/>
        <v>0.52999999999997272</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318.60000000000002</v>
      </c>
      <c r="D224" s="1">
        <f>'PR-RAS'!E228</f>
        <v>199.13</v>
      </c>
      <c r="E224" s="1">
        <v>0</v>
      </c>
      <c r="F224" s="1">
        <v>0</v>
      </c>
      <c r="G224" s="2">
        <f t="shared" si="0"/>
        <v>159.85978</v>
      </c>
      <c r="H224" s="2">
        <f t="shared" si="1"/>
        <v>0.52999999999997272</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6077.43</v>
      </c>
      <c r="D226" s="1">
        <f>'PR-RAS'!E230</f>
        <v>0</v>
      </c>
      <c r="E226" s="1">
        <v>0</v>
      </c>
      <c r="F226" s="1">
        <v>0</v>
      </c>
      <c r="G226" s="2">
        <f t="shared" si="0"/>
        <v>1367.4217500000002</v>
      </c>
      <c r="H226" s="2">
        <f t="shared" si="1"/>
        <v>0.43000000000029104</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6077.43</v>
      </c>
      <c r="D233" s="1">
        <f>'PR-RAS'!E237</f>
        <v>0</v>
      </c>
      <c r="E233" s="1">
        <v>0</v>
      </c>
      <c r="F233" s="1">
        <v>0</v>
      </c>
      <c r="G233" s="2">
        <f t="shared" si="0"/>
        <v>1409.9637600000001</v>
      </c>
      <c r="H233" s="2">
        <f t="shared" si="1"/>
        <v>0.43000000000029104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6077.43</v>
      </c>
      <c r="D234" s="1">
        <f>'PR-RAS'!E238</f>
        <v>0</v>
      </c>
      <c r="E234" s="1">
        <v>0</v>
      </c>
      <c r="F234" s="1">
        <v>0</v>
      </c>
      <c r="G234" s="2">
        <f t="shared" si="0"/>
        <v>1416.0411900000001</v>
      </c>
      <c r="H234" s="2">
        <f t="shared" si="1"/>
        <v>0.43000000000029104</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44761.25</v>
      </c>
      <c r="D258" s="1">
        <f>'PR-RAS'!E262</f>
        <v>55965.39</v>
      </c>
      <c r="E258" s="1">
        <v>0</v>
      </c>
      <c r="F258" s="1">
        <v>0</v>
      </c>
      <c r="G258" s="2">
        <f t="shared" si="0"/>
        <v>40269.851710000003</v>
      </c>
      <c r="H258" s="2">
        <f t="shared" si="1"/>
        <v>0.63999999999941792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44761.25</v>
      </c>
      <c r="D265" s="1">
        <f>'PR-RAS'!E269</f>
        <v>55965.39</v>
      </c>
      <c r="E265" s="1">
        <v>0</v>
      </c>
      <c r="F265" s="1">
        <v>0</v>
      </c>
      <c r="G265" s="2">
        <f t="shared" si="0"/>
        <v>41366.695919999998</v>
      </c>
      <c r="H265" s="2">
        <f t="shared" si="1"/>
        <v>0.63999999999941792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44761.25</v>
      </c>
      <c r="D266" s="1">
        <f>'PR-RAS'!E270</f>
        <v>52003.33</v>
      </c>
      <c r="E266" s="1">
        <v>0</v>
      </c>
      <c r="F266" s="1">
        <v>0</v>
      </c>
      <c r="G266" s="2">
        <f t="shared" si="0"/>
        <v>39423.496150000006</v>
      </c>
      <c r="H266" s="2">
        <f t="shared" si="1"/>
        <v>0.58000000000174623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3962.06</v>
      </c>
      <c r="E267" s="1">
        <v>0</v>
      </c>
      <c r="F267" s="1">
        <v>0</v>
      </c>
      <c r="G267" s="2">
        <f t="shared" si="0"/>
        <v>2107.81592</v>
      </c>
      <c r="H267" s="2">
        <f t="shared" si="1"/>
        <v>5.999999999994543E-2</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36335.22</v>
      </c>
      <c r="D269" s="1">
        <f>'PR-RAS'!E273</f>
        <v>22322.29</v>
      </c>
      <c r="E269" s="1">
        <v>0</v>
      </c>
      <c r="F269" s="1">
        <v>0</v>
      </c>
      <c r="G269" s="2">
        <f t="shared" si="0"/>
        <v>21702.586400000004</v>
      </c>
      <c r="H269" s="2">
        <f t="shared" si="1"/>
        <v>0.51000000000203727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36335.22</v>
      </c>
      <c r="D270" s="1">
        <f>'PR-RAS'!E274</f>
        <v>22322.29</v>
      </c>
      <c r="E270" s="1">
        <v>0</v>
      </c>
      <c r="F270" s="1">
        <v>0</v>
      </c>
      <c r="G270" s="2">
        <f t="shared" si="0"/>
        <v>21783.566200000001</v>
      </c>
      <c r="H270" s="2">
        <f t="shared" si="1"/>
        <v>0.51000000000203727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11870.64</v>
      </c>
      <c r="D271" s="1">
        <f>'PR-RAS'!E275</f>
        <v>17496.64</v>
      </c>
      <c r="E271" s="1">
        <v>0</v>
      </c>
      <c r="F271" s="1">
        <v>0</v>
      </c>
      <c r="G271" s="2">
        <f t="shared" si="0"/>
        <v>12653.258400000001</v>
      </c>
      <c r="H271" s="2">
        <f t="shared" si="1"/>
        <v>0.72000000000116415</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24464.58</v>
      </c>
      <c r="D272" s="1">
        <f>'PR-RAS'!E276</f>
        <v>4825.6499999999996</v>
      </c>
      <c r="E272" s="1">
        <v>0</v>
      </c>
      <c r="F272" s="1">
        <v>0</v>
      </c>
      <c r="G272" s="2">
        <f t="shared" si="0"/>
        <v>9245.4034800000027</v>
      </c>
      <c r="H272" s="2">
        <f t="shared" si="1"/>
        <v>0.76999999999861757</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225429.28</v>
      </c>
      <c r="D295" s="1">
        <f>'PR-RAS'!E299</f>
        <v>265033.13</v>
      </c>
      <c r="E295" s="1">
        <v>0</v>
      </c>
      <c r="F295" s="1">
        <v>0</v>
      </c>
      <c r="G295" s="2">
        <f t="shared" si="12"/>
        <v>222115.68875999999</v>
      </c>
      <c r="H295" s="2">
        <f t="shared" si="13"/>
        <v>0.41000000000349246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139635.88999999998</v>
      </c>
      <c r="D296" s="1">
        <f>'PR-RAS'!E300</f>
        <v>0</v>
      </c>
      <c r="E296" s="1">
        <v>0</v>
      </c>
      <c r="F296" s="1">
        <v>0</v>
      </c>
      <c r="G296" s="2">
        <f t="shared" si="12"/>
        <v>41192.587549999997</v>
      </c>
      <c r="H296" s="2">
        <f t="shared" si="13"/>
        <v>0.11000000001513399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24583.919999999984</v>
      </c>
      <c r="E297" s="1">
        <v>0</v>
      </c>
      <c r="F297" s="1">
        <v>0</v>
      </c>
      <c r="G297" s="2">
        <f t="shared" si="12"/>
        <v>14553.68063999999</v>
      </c>
      <c r="H297" s="2">
        <f t="shared" si="13"/>
        <v>8.0000000016298145E-2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649773.34</v>
      </c>
      <c r="D298" s="1">
        <f>'PR-RAS'!E302</f>
        <v>722822.61</v>
      </c>
      <c r="E298" s="1">
        <v>0</v>
      </c>
      <c r="F298" s="1">
        <v>0</v>
      </c>
      <c r="G298" s="2">
        <f t="shared" si="12"/>
        <v>622339.31232000003</v>
      </c>
      <c r="H298" s="2">
        <f t="shared" si="13"/>
        <v>0.72999999998137355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44860.07</v>
      </c>
      <c r="D300" s="1">
        <f>'PR-RAS'!E304</f>
        <v>47116.41</v>
      </c>
      <c r="E300" s="1">
        <v>0</v>
      </c>
      <c r="F300" s="1">
        <v>0</v>
      </c>
      <c r="G300" s="2">
        <f t="shared" si="12"/>
        <v>41588.774110000006</v>
      </c>
      <c r="H300" s="2">
        <f t="shared" si="13"/>
        <v>0.48000000000320142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5509.11</v>
      </c>
      <c r="D303" s="1">
        <f>'PR-RAS'!E308</f>
        <v>975.93</v>
      </c>
      <c r="E303" s="1">
        <v>0</v>
      </c>
      <c r="F303" s="1">
        <v>0</v>
      </c>
      <c r="G303" s="2">
        <f t="shared" si="12"/>
        <v>2253.2129399999999</v>
      </c>
      <c r="H303" s="2">
        <f t="shared" si="13"/>
        <v>0.1799999999997226</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5509.11</v>
      </c>
      <c r="D304" s="1">
        <f>'PR-RAS'!E309</f>
        <v>975.93</v>
      </c>
      <c r="E304" s="1">
        <v>0</v>
      </c>
      <c r="F304" s="1">
        <v>0</v>
      </c>
      <c r="G304" s="2">
        <f t="shared" si="12"/>
        <v>2260.6739099999995</v>
      </c>
      <c r="H304" s="2">
        <f t="shared" si="13"/>
        <v>0.1799999999997226</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5509.11</v>
      </c>
      <c r="D305" s="1">
        <f>'PR-RAS'!E310</f>
        <v>975.93</v>
      </c>
      <c r="E305" s="1">
        <v>0</v>
      </c>
      <c r="F305" s="1">
        <v>0</v>
      </c>
      <c r="G305" s="2">
        <f t="shared" si="12"/>
        <v>2268.1348799999996</v>
      </c>
      <c r="H305" s="2">
        <f t="shared" si="13"/>
        <v>0.1799999999997226</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5509.11</v>
      </c>
      <c r="D306" s="1">
        <f>'PR-RAS'!E311</f>
        <v>975.93</v>
      </c>
      <c r="E306" s="1">
        <v>0</v>
      </c>
      <c r="F306" s="1">
        <v>0</v>
      </c>
      <c r="G306" s="2">
        <f t="shared" si="12"/>
        <v>2275.5958499999997</v>
      </c>
      <c r="H306" s="2">
        <f t="shared" si="13"/>
        <v>0.1799999999997226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111230.58</v>
      </c>
      <c r="D355" s="1">
        <f>'PR-RAS'!E360</f>
        <v>23782.69</v>
      </c>
      <c r="E355" s="1">
        <v>0</v>
      </c>
      <c r="F355" s="1">
        <v>0</v>
      </c>
      <c r="G355" s="2">
        <f t="shared" si="12"/>
        <v>56213.769839999994</v>
      </c>
      <c r="H355" s="2">
        <f t="shared" si="13"/>
        <v>0.72999999999956344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20555.05</v>
      </c>
      <c r="D356" s="1">
        <f>'PR-RAS'!E361</f>
        <v>2901.5099999999998</v>
      </c>
      <c r="E356" s="1">
        <v>0</v>
      </c>
      <c r="F356" s="1">
        <v>0</v>
      </c>
      <c r="G356" s="2">
        <f t="shared" si="12"/>
        <v>9357.1148499999999</v>
      </c>
      <c r="H356" s="2">
        <f t="shared" si="13"/>
        <v>0.53999999999950887</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20555.05</v>
      </c>
      <c r="D361" s="1">
        <f>'PR-RAS'!E366</f>
        <v>2901.5099999999998</v>
      </c>
      <c r="E361" s="1">
        <v>0</v>
      </c>
      <c r="F361" s="1">
        <v>0</v>
      </c>
      <c r="G361" s="2">
        <f t="shared" si="12"/>
        <v>9488.9051999999992</v>
      </c>
      <c r="H361" s="2">
        <f t="shared" si="13"/>
        <v>0.53999999999950887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399.41</v>
      </c>
      <c r="E364" s="1">
        <v>0</v>
      </c>
      <c r="F364" s="1">
        <v>0</v>
      </c>
      <c r="G364" s="2">
        <f t="shared" si="12"/>
        <v>289.97165999999999</v>
      </c>
      <c r="H364" s="2">
        <f t="shared" si="13"/>
        <v>0.41000000000002501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20555.05</v>
      </c>
      <c r="D367" s="1">
        <f>'PR-RAS'!E372</f>
        <v>2502.1</v>
      </c>
      <c r="E367" s="1">
        <v>0</v>
      </c>
      <c r="F367" s="1">
        <v>0</v>
      </c>
      <c r="G367" s="2">
        <f t="shared" si="12"/>
        <v>9354.6854999999996</v>
      </c>
      <c r="H367" s="2">
        <f t="shared" si="13"/>
        <v>0.14999999999918145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90675.53</v>
      </c>
      <c r="D368" s="1">
        <f>'PR-RAS'!E373</f>
        <v>20881.18</v>
      </c>
      <c r="E368" s="1">
        <v>0</v>
      </c>
      <c r="F368" s="1">
        <v>0</v>
      </c>
      <c r="G368" s="2">
        <f t="shared" si="12"/>
        <v>48604.705630000004</v>
      </c>
      <c r="H368" s="2">
        <f t="shared" si="13"/>
        <v>0.65000000000145519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35365.47</v>
      </c>
      <c r="D369" s="1">
        <f>'PR-RAS'!E374</f>
        <v>20881.18</v>
      </c>
      <c r="E369" s="1">
        <v>0</v>
      </c>
      <c r="F369" s="1">
        <v>0</v>
      </c>
      <c r="G369" s="2">
        <f t="shared" si="12"/>
        <v>28383.041440000001</v>
      </c>
      <c r="H369" s="2">
        <f t="shared" si="13"/>
        <v>0.65000000000145519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14693.53</v>
      </c>
      <c r="D371" s="1">
        <f>'PR-RAS'!E376</f>
        <v>0</v>
      </c>
      <c r="E371" s="1">
        <v>0</v>
      </c>
      <c r="F371" s="1">
        <v>0</v>
      </c>
      <c r="G371" s="2">
        <f t="shared" si="12"/>
        <v>5436.6061</v>
      </c>
      <c r="H371" s="2">
        <f t="shared" si="13"/>
        <v>0.46999999999934516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20671.939999999999</v>
      </c>
      <c r="D373" s="1">
        <f>'PR-RAS'!E378</f>
        <v>20881.18</v>
      </c>
      <c r="E373" s="1">
        <v>0</v>
      </c>
      <c r="F373" s="1">
        <v>0</v>
      </c>
      <c r="G373" s="2">
        <f t="shared" si="12"/>
        <v>23225.559600000001</v>
      </c>
      <c r="H373" s="2">
        <f t="shared" si="13"/>
        <v>0.24000000000160071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55310.06</v>
      </c>
      <c r="D374" s="1">
        <f>'PR-RAS'!E379</f>
        <v>0</v>
      </c>
      <c r="E374" s="1">
        <v>0</v>
      </c>
      <c r="F374" s="1">
        <v>0</v>
      </c>
      <c r="G374" s="2">
        <f t="shared" si="12"/>
        <v>20630.65238</v>
      </c>
      <c r="H374" s="2">
        <f t="shared" si="13"/>
        <v>5.9999999997671694E-2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33388.75</v>
      </c>
      <c r="D377" s="1">
        <f>'PR-RAS'!E382</f>
        <v>0</v>
      </c>
      <c r="E377" s="1">
        <v>0</v>
      </c>
      <c r="F377" s="1">
        <v>0</v>
      </c>
      <c r="G377" s="2">
        <f t="shared" si="12"/>
        <v>12554.17</v>
      </c>
      <c r="H377" s="2">
        <f t="shared" si="13"/>
        <v>0.25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21921.31</v>
      </c>
      <c r="D381" s="1">
        <f>'PR-RAS'!E386</f>
        <v>0</v>
      </c>
      <c r="E381" s="1">
        <v>0</v>
      </c>
      <c r="F381" s="1">
        <v>0</v>
      </c>
      <c r="G381" s="2">
        <f t="shared" si="12"/>
        <v>8330.0978000000014</v>
      </c>
      <c r="H381" s="2">
        <f t="shared" si="13"/>
        <v>0.31000000000130967</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105721.47</v>
      </c>
      <c r="D413" s="1">
        <f>'PR-RAS'!E418</f>
        <v>22806.76</v>
      </c>
      <c r="E413" s="1">
        <v>0</v>
      </c>
      <c r="F413" s="1">
        <v>0</v>
      </c>
      <c r="G413" s="2">
        <f t="shared" si="12"/>
        <v>62350.015879999992</v>
      </c>
      <c r="H413" s="2">
        <f t="shared" si="13"/>
        <v>0.71000000000276486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618495.89</v>
      </c>
      <c r="D415" s="1">
        <f>'PR-RAS'!E420</f>
        <v>597825.09</v>
      </c>
      <c r="E415" s="1">
        <v>0</v>
      </c>
      <c r="F415" s="1">
        <v>0</v>
      </c>
      <c r="G415" s="2">
        <f t="shared" si="12"/>
        <v>751056.47297999985</v>
      </c>
      <c r="H415" s="2">
        <f t="shared" si="13"/>
        <v>0.19999999995343387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11540.25</v>
      </c>
      <c r="D416" s="1">
        <f>'PR-RAS'!E421</f>
        <v>22279.83</v>
      </c>
      <c r="E416" s="1">
        <v>0</v>
      </c>
      <c r="F416" s="1">
        <v>0</v>
      </c>
      <c r="G416" s="2">
        <f t="shared" si="12"/>
        <v>23281.462650000001</v>
      </c>
      <c r="H416" s="2">
        <f t="shared" si="13"/>
        <v>0.41999999999825377</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370574.27999999997</v>
      </c>
      <c r="D417" s="1">
        <f>'PR-RAS'!E422</f>
        <v>241425.14</v>
      </c>
      <c r="E417" s="1">
        <v>0</v>
      </c>
      <c r="F417" s="1">
        <v>0</v>
      </c>
      <c r="G417" s="2">
        <f t="shared" si="12"/>
        <v>355024.61696000001</v>
      </c>
      <c r="H417" s="2">
        <f t="shared" si="13"/>
        <v>0.41999999998370185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336659.86</v>
      </c>
      <c r="D418" s="1">
        <f>'PR-RAS'!E423</f>
        <v>288815.82</v>
      </c>
      <c r="E418" s="1">
        <v>0</v>
      </c>
      <c r="F418" s="1">
        <v>0</v>
      </c>
      <c r="G418" s="2">
        <f t="shared" si="12"/>
        <v>381259.55549999996</v>
      </c>
      <c r="H418" s="2">
        <f t="shared" si="13"/>
        <v>0.32000000000698492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33914.419999999984</v>
      </c>
      <c r="D419" s="1">
        <f>'PR-RAS'!E424</f>
        <v>0</v>
      </c>
      <c r="E419" s="1">
        <v>0</v>
      </c>
      <c r="F419" s="1">
        <v>0</v>
      </c>
      <c r="G419" s="2">
        <f t="shared" si="12"/>
        <v>14176.227559999992</v>
      </c>
      <c r="H419" s="2">
        <f t="shared" si="13"/>
        <v>0.41999999998370185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47390.679999999993</v>
      </c>
      <c r="E420" s="1">
        <v>0</v>
      </c>
      <c r="F420" s="1">
        <v>0</v>
      </c>
      <c r="G420" s="2">
        <f t="shared" si="12"/>
        <v>39713.389839999996</v>
      </c>
      <c r="H420" s="2">
        <f t="shared" si="13"/>
        <v>0.32000000000698492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31277.449999999953</v>
      </c>
      <c r="D421" s="1">
        <f>'PR-RAS'!E426</f>
        <v>124997.52000000002</v>
      </c>
      <c r="E421" s="1">
        <v>0</v>
      </c>
      <c r="F421" s="1">
        <v>0</v>
      </c>
      <c r="G421" s="2">
        <f t="shared" si="12"/>
        <v>118134.44579999999</v>
      </c>
      <c r="H421" s="2">
        <f t="shared" si="13"/>
        <v>0.92999999993480742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56400.32</v>
      </c>
      <c r="D423" s="1">
        <f>'PR-RAS'!E428</f>
        <v>69396.240000000005</v>
      </c>
      <c r="E423" s="1">
        <v>0</v>
      </c>
      <c r="F423" s="1">
        <v>0</v>
      </c>
      <c r="G423" s="2">
        <f t="shared" si="12"/>
        <v>82371.361600000004</v>
      </c>
      <c r="H423" s="2">
        <f t="shared" si="13"/>
        <v>0.56000000000494765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31603.97</v>
      </c>
      <c r="D635" s="1">
        <f>'PR-RAS'!E641</f>
        <v>31603.97</v>
      </c>
      <c r="E635" s="1">
        <v>0</v>
      </c>
      <c r="F635" s="1">
        <v>0</v>
      </c>
      <c r="G635" s="2">
        <f t="shared" si="14"/>
        <v>60110.750940000005</v>
      </c>
      <c r="H635" s="2">
        <f t="shared" si="15"/>
        <v>5.9999999997671694E-2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370574.27999999997</v>
      </c>
      <c r="D637" s="1">
        <f>'PR-RAS'!E643</f>
        <v>241425.14</v>
      </c>
      <c r="E637" s="1">
        <v>0</v>
      </c>
      <c r="F637" s="1">
        <v>0</v>
      </c>
      <c r="G637" s="2">
        <f t="shared" si="14"/>
        <v>542778.02016000007</v>
      </c>
      <c r="H637" s="2">
        <f t="shared" si="15"/>
        <v>0.41999999998370185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336659.86</v>
      </c>
      <c r="D638" s="1">
        <f>'PR-RAS'!E644</f>
        <v>288815.82</v>
      </c>
      <c r="E638" s="1">
        <v>0</v>
      </c>
      <c r="F638" s="1">
        <v>0</v>
      </c>
      <c r="G638" s="2">
        <f t="shared" si="14"/>
        <v>582403.68550000002</v>
      </c>
      <c r="H638" s="2">
        <f t="shared" si="15"/>
        <v>0.32000000000698492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33914.419999999984</v>
      </c>
      <c r="D639" s="1">
        <f>'PR-RAS'!E645</f>
        <v>0</v>
      </c>
      <c r="E639" s="1">
        <v>0</v>
      </c>
      <c r="F639" s="1">
        <v>0</v>
      </c>
      <c r="G639" s="2">
        <f t="shared" si="14"/>
        <v>21637.399959999992</v>
      </c>
      <c r="H639" s="2">
        <f t="shared" si="15"/>
        <v>0.41999999998370185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47390.679999999993</v>
      </c>
      <c r="E640" s="1">
        <v>0</v>
      </c>
      <c r="F640" s="1">
        <v>0</v>
      </c>
      <c r="G640" s="2">
        <f t="shared" si="14"/>
        <v>60565.289039999989</v>
      </c>
      <c r="H640" s="2">
        <f t="shared" si="15"/>
        <v>0.32000000000698492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62881.419999999955</v>
      </c>
      <c r="D641" s="1">
        <f>'PR-RAS'!E647</f>
        <v>156601.49000000002</v>
      </c>
      <c r="E641" s="1">
        <v>0</v>
      </c>
      <c r="F641" s="1">
        <v>0</v>
      </c>
      <c r="G641" s="2">
        <f t="shared" si="14"/>
        <v>240694.01600000003</v>
      </c>
      <c r="H641" s="2">
        <f t="shared" si="15"/>
        <v>0.90999999997438863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96795.839999999938</v>
      </c>
      <c r="D643" s="1">
        <f>'PR-RAS'!E649</f>
        <v>109210.81000000003</v>
      </c>
      <c r="E643" s="1">
        <v>0</v>
      </c>
      <c r="F643" s="1">
        <v>0</v>
      </c>
      <c r="G643" s="2">
        <f t="shared" si="14"/>
        <v>202369.60931999999</v>
      </c>
      <c r="H643" s="2">
        <f t="shared" si="15"/>
        <v>0.3500000000349246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57371.37</v>
      </c>
      <c r="D645" s="1">
        <f>'PR-RAS'!E651</f>
        <v>57371.37</v>
      </c>
      <c r="E645" s="1">
        <v>0</v>
      </c>
      <c r="F645" s="1">
        <v>0</v>
      </c>
      <c r="G645" s="2">
        <f t="shared" si="14"/>
        <v>110841.48684000001</v>
      </c>
      <c r="H645" s="2">
        <f t="shared" si="15"/>
        <v>0.74000000000523869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15369.2</v>
      </c>
      <c r="D646" s="1">
        <f>'PR-RAS'!E653</f>
        <v>86703.84</v>
      </c>
      <c r="E646" s="1">
        <v>0</v>
      </c>
      <c r="F646" s="1">
        <v>0</v>
      </c>
      <c r="G646" s="2">
        <f t="shared" si="14"/>
        <v>121761.08760000001</v>
      </c>
      <c r="H646" s="2">
        <f t="shared" si="15"/>
        <v>0.36000000000422006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378391.57</v>
      </c>
      <c r="D647" s="1">
        <f>'PR-RAS'!E654</f>
        <v>255866.26</v>
      </c>
      <c r="E647" s="1">
        <v>0</v>
      </c>
      <c r="F647" s="1">
        <v>0</v>
      </c>
      <c r="G647" s="2">
        <f t="shared" si="14"/>
        <v>575020.16214000003</v>
      </c>
      <c r="H647" s="2">
        <f t="shared" si="15"/>
        <v>0.69000000000232831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364260.2</v>
      </c>
      <c r="D648" s="1">
        <f>'PR-RAS'!E655</f>
        <v>329854.19</v>
      </c>
      <c r="E648" s="1">
        <v>0</v>
      </c>
      <c r="F648" s="1">
        <v>0</v>
      </c>
      <c r="G648" s="2">
        <f t="shared" si="14"/>
        <v>662507.67126000009</v>
      </c>
      <c r="H648" s="2">
        <f t="shared" si="15"/>
        <v>0.39000000001396984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29500.570000000007</v>
      </c>
      <c r="D649" s="1">
        <f>'PR-RAS'!E656</f>
        <v>12715.909999999974</v>
      </c>
      <c r="E649" s="1">
        <v>0</v>
      </c>
      <c r="F649" s="1">
        <v>0</v>
      </c>
      <c r="G649" s="2">
        <f t="shared" si="14"/>
        <v>35596.188719999969</v>
      </c>
      <c r="H649" s="2">
        <f t="shared" si="15"/>
        <v>0.52000000001862645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11</v>
      </c>
      <c r="D650" s="1">
        <f>'PR-RAS'!E657</f>
        <v>14</v>
      </c>
      <c r="E650" s="1">
        <v>0</v>
      </c>
      <c r="F650" s="1">
        <v>0</v>
      </c>
      <c r="G650" s="2">
        <f t="shared" si="14"/>
        <v>25.311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11</v>
      </c>
      <c r="D652" s="1">
        <f>'PR-RAS'!E659</f>
        <v>14</v>
      </c>
      <c r="E652" s="1">
        <v>0</v>
      </c>
      <c r="F652" s="1">
        <v>0</v>
      </c>
      <c r="G652" s="2">
        <f t="shared" si="14"/>
        <v>25.388999999999999</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50.45</v>
      </c>
      <c r="D655" s="1">
        <f>'PR-RAS'!E662</f>
        <v>67.42</v>
      </c>
      <c r="E655" s="1">
        <v>0</v>
      </c>
      <c r="F655" s="1">
        <v>0</v>
      </c>
      <c r="G655" s="2">
        <f t="shared" si="14"/>
        <v>121.17966000000001</v>
      </c>
      <c r="H655" s="2">
        <f t="shared" si="15"/>
        <v>0.87000000000000455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130785</v>
      </c>
      <c r="D662" s="1">
        <f>'PR-RAS'!E669</f>
        <v>139288.74</v>
      </c>
      <c r="E662" s="1">
        <v>0</v>
      </c>
      <c r="F662" s="1">
        <v>0</v>
      </c>
      <c r="G662" s="2">
        <f t="shared" si="14"/>
        <v>270588.59928000002</v>
      </c>
      <c r="H662" s="2">
        <f t="shared" si="15"/>
        <v>0.26000000000931323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955.52</v>
      </c>
      <c r="E663" s="1">
        <v>0</v>
      </c>
      <c r="F663" s="1">
        <v>0</v>
      </c>
      <c r="G663" s="2">
        <f t="shared" si="14"/>
        <v>1265.1084800000001</v>
      </c>
      <c r="H663" s="2">
        <f t="shared" si="15"/>
        <v>0.48000000000001819</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26000</v>
      </c>
      <c r="D666" s="1">
        <f>'PR-RAS'!E673</f>
        <v>0</v>
      </c>
      <c r="E666" s="1">
        <v>0</v>
      </c>
      <c r="F666" s="1">
        <v>0</v>
      </c>
      <c r="G666" s="2">
        <f t="shared" si="14"/>
        <v>17290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30000</v>
      </c>
      <c r="D667" s="1">
        <f>'PR-RAS'!E674</f>
        <v>0</v>
      </c>
      <c r="E667" s="1">
        <v>0</v>
      </c>
      <c r="F667" s="1">
        <v>0</v>
      </c>
      <c r="G667" s="2">
        <f t="shared" si="14"/>
        <v>19980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6900.3</v>
      </c>
      <c r="E670" s="1">
        <v>0</v>
      </c>
      <c r="F670" s="1">
        <v>0</v>
      </c>
      <c r="G670" s="2">
        <f t="shared" si="14"/>
        <v>9232.6014000000014</v>
      </c>
      <c r="H670" s="2">
        <f t="shared" si="15"/>
        <v>0.3000000000001819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80310.97</v>
      </c>
      <c r="D695" s="1">
        <f>'PR-RAS'!E702</f>
        <v>21037.14</v>
      </c>
      <c r="E695" s="1">
        <v>0</v>
      </c>
      <c r="F695" s="1">
        <v>0</v>
      </c>
      <c r="G695" s="2">
        <f t="shared" si="14"/>
        <v>84935.363499999992</v>
      </c>
      <c r="H695" s="2">
        <f t="shared" si="15"/>
        <v>0.16999999999825377</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2011.56</v>
      </c>
      <c r="D719" s="1">
        <f>'PR-RAS'!E726</f>
        <v>0</v>
      </c>
      <c r="E719" s="1">
        <v>0</v>
      </c>
      <c r="F719" s="1">
        <v>0</v>
      </c>
      <c r="G719" s="2">
        <f t="shared" si="14"/>
        <v>1444.30008</v>
      </c>
      <c r="H719" s="2">
        <f t="shared" si="15"/>
        <v>0.44000000000005457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478.02</v>
      </c>
      <c r="D727" s="1">
        <f>'PR-RAS'!E734</f>
        <v>904.98</v>
      </c>
      <c r="E727" s="1">
        <v>0</v>
      </c>
      <c r="F727" s="1">
        <v>0</v>
      </c>
      <c r="G727" s="2">
        <f t="shared" si="14"/>
        <v>1661.07348</v>
      </c>
      <c r="H727" s="2">
        <f t="shared" si="15"/>
        <v>3.999999999996362E-2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951.18</v>
      </c>
      <c r="D734" s="1">
        <f>'PR-RAS'!E741</f>
        <v>713.34</v>
      </c>
      <c r="E734" s="1">
        <v>0</v>
      </c>
      <c r="F734" s="1">
        <v>0</v>
      </c>
      <c r="G734" s="2">
        <f t="shared" si="14"/>
        <v>1742.97138</v>
      </c>
      <c r="H734" s="2">
        <f t="shared" si="15"/>
        <v>0.51999999999998181</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1398.33</v>
      </c>
      <c r="D735" s="1">
        <f>'PR-RAS'!E742</f>
        <v>445.74</v>
      </c>
      <c r="E735" s="1">
        <v>0</v>
      </c>
      <c r="F735" s="1">
        <v>0</v>
      </c>
      <c r="G735" s="2">
        <f t="shared" si="14"/>
        <v>1680.72054</v>
      </c>
      <c r="H735" s="2">
        <f t="shared" si="15"/>
        <v>0.58999999999991815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441.86</v>
      </c>
      <c r="E737" s="1">
        <v>0</v>
      </c>
      <c r="F737" s="1">
        <v>0</v>
      </c>
      <c r="G737" s="2">
        <f t="shared" si="28"/>
        <v>650.41791999999998</v>
      </c>
      <c r="H737" s="2">
        <f t="shared" si="29"/>
        <v>0.13999999999998636</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318.60000000000002</v>
      </c>
      <c r="D770" s="1">
        <f>'PR-RAS'!E777</f>
        <v>199.13</v>
      </c>
      <c r="E770" s="1">
        <v>0</v>
      </c>
      <c r="F770" s="1">
        <v>0</v>
      </c>
      <c r="G770" s="2">
        <f t="shared" si="14"/>
        <v>551.26534000000004</v>
      </c>
      <c r="H770" s="2">
        <f t="shared" si="15"/>
        <v>0.52999999999997272</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6077.43</v>
      </c>
      <c r="D778" s="1">
        <f>'PR-RAS'!E785</f>
        <v>0</v>
      </c>
      <c r="E778" s="1">
        <v>0</v>
      </c>
      <c r="F778" s="1">
        <v>0</v>
      </c>
      <c r="G778" s="2">
        <f t="shared" si="14"/>
        <v>4722.1631100000004</v>
      </c>
      <c r="H778" s="2">
        <f t="shared" si="15"/>
        <v>0.43000000000029104</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500</v>
      </c>
      <c r="D837" s="1">
        <f>'PR-RAS'!E844</f>
        <v>1100</v>
      </c>
      <c r="E837" s="1">
        <v>0</v>
      </c>
      <c r="F837" s="1">
        <v>0</v>
      </c>
      <c r="G837" s="2">
        <f t="shared" ref="G837:G1010" si="34">(B837/1000)*(C837*1+D837*2)</f>
        <v>2257.1999999999998</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1194.48</v>
      </c>
      <c r="D839" s="1">
        <f>'PR-RAS'!E846</f>
        <v>2400</v>
      </c>
      <c r="E839" s="1">
        <v>0</v>
      </c>
      <c r="F839" s="1">
        <v>0</v>
      </c>
      <c r="G839" s="2">
        <f t="shared" si="34"/>
        <v>5023.3742399999992</v>
      </c>
      <c r="H839" s="2">
        <f t="shared" si="35"/>
        <v>0.48000000000001819</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730.89</v>
      </c>
      <c r="E840" s="1">
        <v>0</v>
      </c>
      <c r="F840" s="1">
        <v>0</v>
      </c>
      <c r="G840" s="2">
        <f t="shared" si="34"/>
        <v>1226.4334199999998</v>
      </c>
      <c r="H840" s="2">
        <f t="shared" si="35"/>
        <v>0.11000000000001364</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1858.13</v>
      </c>
      <c r="D841" s="1">
        <f>'PR-RAS'!E848</f>
        <v>0</v>
      </c>
      <c r="E841" s="1">
        <v>0</v>
      </c>
      <c r="F841" s="1">
        <v>0</v>
      </c>
      <c r="G841" s="2">
        <f t="shared" si="34"/>
        <v>1560.8292000000001</v>
      </c>
      <c r="H841" s="2">
        <f t="shared" si="35"/>
        <v>0.13000000000010914</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41208.639999999999</v>
      </c>
      <c r="D843" s="1">
        <f>'PR-RAS'!E850</f>
        <v>47772.44</v>
      </c>
      <c r="E843" s="1">
        <v>0</v>
      </c>
      <c r="F843" s="1">
        <v>0</v>
      </c>
      <c r="G843" s="2">
        <f t="shared" si="34"/>
        <v>115146.46384000001</v>
      </c>
      <c r="H843" s="2">
        <f t="shared" si="35"/>
        <v>0.80000000000291038</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3962.06</v>
      </c>
      <c r="E844" s="1">
        <v>0</v>
      </c>
      <c r="F844" s="1">
        <v>0</v>
      </c>
      <c r="G844" s="2">
        <f t="shared" si="34"/>
        <v>6680.03316</v>
      </c>
      <c r="H844" s="2">
        <f t="shared" si="35"/>
        <v>5.999999999994543E-2</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184990.99</v>
      </c>
      <c r="D1582" s="6"/>
      <c r="E1582" s="6">
        <v>0</v>
      </c>
      <c r="F1582" s="6">
        <v>0</v>
      </c>
      <c r="G1582" s="7">
        <f t="shared" ref="G1582:G1686" si="70">B1582/1000*C1582</f>
        <v>184.99098999999998</v>
      </c>
      <c r="H1582" s="7">
        <f t="shared" ref="H1582:H1686" si="71">ABS(C1582-ROUND(C1582,0))</f>
        <v>1.0000000009313226E-2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273260.26</v>
      </c>
      <c r="D1583" s="1">
        <v>0</v>
      </c>
      <c r="E1583" s="1">
        <v>0</v>
      </c>
      <c r="F1583" s="1">
        <v>0</v>
      </c>
      <c r="G1583" s="2">
        <f t="shared" si="70"/>
        <v>546.52052000000003</v>
      </c>
      <c r="H1583" s="2">
        <f t="shared" si="71"/>
        <v>0.26000000000931323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249477.57000000004</v>
      </c>
      <c r="D1585" s="1">
        <v>0</v>
      </c>
      <c r="E1585" s="1">
        <v>0</v>
      </c>
      <c r="F1585" s="1">
        <v>0</v>
      </c>
      <c r="G1585" s="2">
        <f t="shared" si="70"/>
        <v>997.91028000000017</v>
      </c>
      <c r="H1585" s="2">
        <f t="shared" si="71"/>
        <v>0.42999999996391125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90540.6</v>
      </c>
      <c r="D1586" s="1">
        <v>0</v>
      </c>
      <c r="E1586" s="1">
        <v>0</v>
      </c>
      <c r="F1586" s="1">
        <v>0</v>
      </c>
      <c r="G1586" s="2">
        <f t="shared" si="70"/>
        <v>452.70300000000003</v>
      </c>
      <c r="H1586" s="2">
        <f t="shared" si="71"/>
        <v>0.39999999999417923</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79664.02</v>
      </c>
      <c r="D1587" s="1">
        <v>0</v>
      </c>
      <c r="E1587" s="1">
        <v>0</v>
      </c>
      <c r="F1587" s="1">
        <v>0</v>
      </c>
      <c r="G1587" s="2">
        <f t="shared" si="70"/>
        <v>477.98412000000002</v>
      </c>
      <c r="H1587" s="2">
        <f t="shared" si="71"/>
        <v>2.0000000004074536E-2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786.14</v>
      </c>
      <c r="D1588" s="1">
        <v>0</v>
      </c>
      <c r="E1588" s="1">
        <v>0</v>
      </c>
      <c r="F1588" s="1">
        <v>0</v>
      </c>
      <c r="G1588" s="2">
        <f t="shared" si="70"/>
        <v>5.50298</v>
      </c>
      <c r="H1588" s="2">
        <f t="shared" si="71"/>
        <v>0.13999999999998636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199.13</v>
      </c>
      <c r="D1589" s="1">
        <v>0</v>
      </c>
      <c r="E1589" s="1">
        <v>0</v>
      </c>
      <c r="F1589" s="1">
        <v>0</v>
      </c>
      <c r="G1589" s="2">
        <f t="shared" si="70"/>
        <v>1.59304</v>
      </c>
      <c r="H1589" s="2">
        <f t="shared" si="71"/>
        <v>0.12999999999999545</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55965.39</v>
      </c>
      <c r="D1591" s="1">
        <v>0</v>
      </c>
      <c r="E1591" s="1">
        <v>0</v>
      </c>
      <c r="F1591" s="1">
        <v>0</v>
      </c>
      <c r="G1591" s="2">
        <f t="shared" si="70"/>
        <v>559.65390000000002</v>
      </c>
      <c r="H1591" s="2">
        <f t="shared" si="71"/>
        <v>0.38999999999941792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22322.29</v>
      </c>
      <c r="D1592" s="1">
        <v>0</v>
      </c>
      <c r="E1592" s="1">
        <v>0</v>
      </c>
      <c r="F1592" s="1">
        <v>0</v>
      </c>
      <c r="G1592" s="2">
        <f t="shared" si="70"/>
        <v>245.54518999999999</v>
      </c>
      <c r="H1592" s="2">
        <f t="shared" si="71"/>
        <v>0.29000000000087311</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23782.69</v>
      </c>
      <c r="D1594" s="1">
        <v>0</v>
      </c>
      <c r="E1594" s="1">
        <v>0</v>
      </c>
      <c r="F1594" s="1">
        <v>0</v>
      </c>
      <c r="G1594" s="2">
        <f t="shared" si="70"/>
        <v>309.17496999999997</v>
      </c>
      <c r="H1594" s="2">
        <f t="shared" si="71"/>
        <v>0.31000000000130967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303910.17</v>
      </c>
      <c r="D1602" s="1">
        <v>0</v>
      </c>
      <c r="E1602" s="1">
        <v>0</v>
      </c>
      <c r="F1602" s="1">
        <v>0</v>
      </c>
      <c r="G1602" s="2">
        <f t="shared" si="70"/>
        <v>6382.1135700000004</v>
      </c>
      <c r="H1602" s="2">
        <f t="shared" si="71"/>
        <v>0.16999999998370185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280127.48</v>
      </c>
      <c r="D1604" s="1">
        <v>0</v>
      </c>
      <c r="E1604" s="1">
        <v>0</v>
      </c>
      <c r="F1604" s="1">
        <v>0</v>
      </c>
      <c r="G1604" s="2">
        <f t="shared" si="70"/>
        <v>6442.9320399999997</v>
      </c>
      <c r="H1604" s="2">
        <f t="shared" si="71"/>
        <v>0.47999999998137355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106737.86</v>
      </c>
      <c r="D1605" s="1">
        <v>0</v>
      </c>
      <c r="E1605" s="1">
        <v>0</v>
      </c>
      <c r="F1605" s="1">
        <v>0</v>
      </c>
      <c r="G1605" s="2">
        <f t="shared" si="70"/>
        <v>2561.7086400000003</v>
      </c>
      <c r="H1605" s="2">
        <f t="shared" si="71"/>
        <v>0.13999999999941792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92708.96</v>
      </c>
      <c r="D1606" s="1">
        <v>0</v>
      </c>
      <c r="E1606" s="1">
        <v>0</v>
      </c>
      <c r="F1606" s="1">
        <v>0</v>
      </c>
      <c r="G1606" s="2">
        <f t="shared" si="70"/>
        <v>2317.7240000000002</v>
      </c>
      <c r="H1606" s="2">
        <f t="shared" si="71"/>
        <v>3.9999999993597157E-2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990.38</v>
      </c>
      <c r="D1607" s="1">
        <v>0</v>
      </c>
      <c r="E1607" s="1">
        <v>0</v>
      </c>
      <c r="F1607" s="1">
        <v>0</v>
      </c>
      <c r="G1607" s="2">
        <f t="shared" si="70"/>
        <v>25.749879999999997</v>
      </c>
      <c r="H1607" s="2">
        <f t="shared" si="71"/>
        <v>0.37999999999999545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298.69</v>
      </c>
      <c r="D1608" s="1">
        <v>0</v>
      </c>
      <c r="E1608" s="1">
        <v>0</v>
      </c>
      <c r="F1608" s="1">
        <v>0</v>
      </c>
      <c r="G1608" s="2">
        <f t="shared" si="70"/>
        <v>8.0646299999999993</v>
      </c>
      <c r="H1608" s="2">
        <f t="shared" si="71"/>
        <v>0.31000000000000227</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55965.39</v>
      </c>
      <c r="D1610" s="1">
        <v>0</v>
      </c>
      <c r="E1610" s="1">
        <v>0</v>
      </c>
      <c r="F1610" s="1">
        <v>0</v>
      </c>
      <c r="G1610" s="2">
        <f t="shared" si="70"/>
        <v>1622.99631</v>
      </c>
      <c r="H1610" s="2">
        <f t="shared" si="71"/>
        <v>0.38999999999941792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23174.6</v>
      </c>
      <c r="D1611" s="1">
        <v>0</v>
      </c>
      <c r="E1611" s="1">
        <v>0</v>
      </c>
      <c r="F1611" s="1">
        <v>0</v>
      </c>
      <c r="G1611" s="2">
        <f t="shared" si="70"/>
        <v>695.23799999999994</v>
      </c>
      <c r="H1611" s="2">
        <f t="shared" si="71"/>
        <v>0.40000000000145519</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251.6</v>
      </c>
      <c r="D1612" s="1">
        <v>0</v>
      </c>
      <c r="E1612" s="1">
        <v>0</v>
      </c>
      <c r="F1612" s="1">
        <v>0</v>
      </c>
      <c r="G1612" s="2">
        <f t="shared" si="70"/>
        <v>7.7995999999999999</v>
      </c>
      <c r="H1612" s="2">
        <f t="shared" si="71"/>
        <v>0.40000000000000568</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23782.69</v>
      </c>
      <c r="D1613" s="1">
        <v>0</v>
      </c>
      <c r="E1613" s="1">
        <v>0</v>
      </c>
      <c r="F1613" s="1">
        <v>0</v>
      </c>
      <c r="G1613" s="2">
        <f t="shared" si="70"/>
        <v>761.04607999999996</v>
      </c>
      <c r="H1613" s="2">
        <f t="shared" si="71"/>
        <v>0.31000000000130967</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154341.08000000002</v>
      </c>
      <c r="D1621" s="1">
        <v>0</v>
      </c>
      <c r="E1621" s="1">
        <v>0</v>
      </c>
      <c r="F1621" s="1">
        <v>0</v>
      </c>
      <c r="G1621" s="2">
        <f t="shared" si="70"/>
        <v>6173.6432000000004</v>
      </c>
      <c r="H1621" s="2">
        <f t="shared" si="71"/>
        <v>8.0000000016298145E-2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153862.08000000002</v>
      </c>
      <c r="D1622" s="1">
        <v>0</v>
      </c>
      <c r="E1622" s="1">
        <v>0</v>
      </c>
      <c r="F1622" s="1">
        <v>0</v>
      </c>
      <c r="G1622" s="2">
        <f t="shared" si="70"/>
        <v>6308.3452800000014</v>
      </c>
      <c r="H1622" s="2">
        <f t="shared" si="71"/>
        <v>8.0000000016298145E-2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151673.05000000002</v>
      </c>
      <c r="D1628" s="1">
        <v>0</v>
      </c>
      <c r="E1628" s="1">
        <v>0</v>
      </c>
      <c r="F1628" s="1">
        <v>0</v>
      </c>
      <c r="G1628" s="2">
        <f t="shared" si="70"/>
        <v>7128.633350000001</v>
      </c>
      <c r="H1628" s="2">
        <f t="shared" si="71"/>
        <v>5.0000000017462298E-2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545.96</v>
      </c>
      <c r="D1629" s="1">
        <v>0</v>
      </c>
      <c r="E1629" s="1">
        <v>0</v>
      </c>
      <c r="F1629" s="1">
        <v>0</v>
      </c>
      <c r="G1629" s="2">
        <f t="shared" si="70"/>
        <v>26.206080000000004</v>
      </c>
      <c r="H1629" s="2">
        <f t="shared" si="71"/>
        <v>3.999999999996362E-2</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545.96</v>
      </c>
      <c r="D1633" s="1">
        <v>0</v>
      </c>
      <c r="E1633" s="1">
        <v>0</v>
      </c>
      <c r="F1633" s="1">
        <v>0</v>
      </c>
      <c r="G1633" s="2">
        <f t="shared" si="70"/>
        <v>28.38992</v>
      </c>
      <c r="H1633" s="2">
        <f t="shared" si="71"/>
        <v>3.999999999996362E-2</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150607.20000000001</v>
      </c>
      <c r="D1634" s="1">
        <v>0</v>
      </c>
      <c r="E1634" s="1">
        <v>0</v>
      </c>
      <c r="F1634" s="1">
        <v>0</v>
      </c>
      <c r="G1634" s="2">
        <f t="shared" si="70"/>
        <v>7982.1816000000008</v>
      </c>
      <c r="H1634" s="2">
        <f t="shared" si="71"/>
        <v>0.20000000001164153</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5000</v>
      </c>
      <c r="D1635" s="1">
        <v>0</v>
      </c>
      <c r="E1635" s="1">
        <v>0</v>
      </c>
      <c r="F1635" s="1">
        <v>0</v>
      </c>
      <c r="G1635" s="2">
        <f t="shared" si="70"/>
        <v>270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145607.20000000001</v>
      </c>
      <c r="D1638" s="1">
        <v>0</v>
      </c>
      <c r="E1638" s="1">
        <v>0</v>
      </c>
      <c r="F1638" s="1">
        <v>0</v>
      </c>
      <c r="G1638" s="2">
        <f t="shared" si="70"/>
        <v>8299.6104000000014</v>
      </c>
      <c r="H1638" s="2">
        <f t="shared" si="71"/>
        <v>0.20000000001164153</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519.89</v>
      </c>
      <c r="D1659" s="1">
        <v>0</v>
      </c>
      <c r="E1659" s="1">
        <v>0</v>
      </c>
      <c r="F1659" s="1">
        <v>0</v>
      </c>
      <c r="G1659" s="2">
        <f t="shared" si="70"/>
        <v>40.55142</v>
      </c>
      <c r="H1659" s="2">
        <f t="shared" si="71"/>
        <v>0.11000000000001364</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519.89</v>
      </c>
      <c r="D1663" s="1">
        <v>0</v>
      </c>
      <c r="E1663" s="1">
        <v>0</v>
      </c>
      <c r="F1663" s="1">
        <v>0</v>
      </c>
      <c r="G1663" s="2">
        <f t="shared" si="70"/>
        <v>42.630980000000001</v>
      </c>
      <c r="H1663" s="2">
        <f t="shared" si="71"/>
        <v>0.11000000000001364</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1834.76</v>
      </c>
      <c r="D1669" s="1">
        <v>0</v>
      </c>
      <c r="E1669" s="1">
        <v>0</v>
      </c>
      <c r="F1669" s="1">
        <v>0</v>
      </c>
      <c r="G1669" s="2">
        <f t="shared" si="70"/>
        <v>161.45887999999999</v>
      </c>
      <c r="H1669" s="2">
        <f t="shared" si="71"/>
        <v>0.24000000000000909</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1834.76</v>
      </c>
      <c r="D1673" s="1">
        <v>0</v>
      </c>
      <c r="E1673" s="1">
        <v>0</v>
      </c>
      <c r="F1673" s="1">
        <v>0</v>
      </c>
      <c r="G1673" s="2">
        <f t="shared" si="70"/>
        <v>168.79792</v>
      </c>
      <c r="H1673" s="2">
        <f t="shared" si="71"/>
        <v>0.24000000000000909</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354.27</v>
      </c>
      <c r="D1680" s="1">
        <v>0</v>
      </c>
      <c r="E1680" s="1">
        <v>0</v>
      </c>
      <c r="F1680" s="1">
        <v>0</v>
      </c>
      <c r="G1680" s="2">
        <f>B1680/1000*C1680</f>
        <v>35.07273</v>
      </c>
      <c r="H1680" s="2">
        <f>ABS(C1680-ROUND(C1680,0))</f>
        <v>0.26999999999998181</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479</v>
      </c>
      <c r="D1681" s="1">
        <v>0</v>
      </c>
      <c r="E1681" s="1">
        <v>0</v>
      </c>
      <c r="F1681" s="1">
        <v>0</v>
      </c>
      <c r="G1681" s="2">
        <f t="shared" si="70"/>
        <v>47.900000000000006</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479</v>
      </c>
      <c r="D1683" s="1">
        <v>0</v>
      </c>
      <c r="E1683" s="1">
        <v>0</v>
      </c>
      <c r="F1683" s="1">
        <v>0</v>
      </c>
      <c r="G1683" s="2">
        <f t="shared" si="70"/>
        <v>48.857999999999997</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36758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365065.17</v>
      </c>
      <c r="I16" s="298">
        <f>'PR-RAS'!E6</f>
        <v>240449.21000000002</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225429.28</v>
      </c>
      <c r="I17" s="298">
        <f>'PR-RAS'!E152</f>
        <v>265033.13</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96795.839999999938</v>
      </c>
      <c r="I18" s="298">
        <f>'PR-RAS'!E649</f>
        <v>109210.81000000003</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184990.99</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154341.08000000002</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153862.08000000002</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479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10" sqref="E1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365065.17</v>
      </c>
      <c r="E6" s="59">
        <f>E7+E43+E49+E82+E106+E125+E134+E140</f>
        <v>240449.21000000002</v>
      </c>
      <c r="F6" s="44">
        <f t="shared" ref="F6:F132" si="0">IF(D6&lt;&gt;0,IF(E6/D6&gt;=100,"&gt;&gt;100",E6/D6*100),"-")</f>
        <v>65.864735877158594</v>
      </c>
    </row>
    <row r="7" spans="1:24" ht="12.75" customHeight="1" x14ac:dyDescent="0.2">
      <c r="A7" s="62">
        <v>61</v>
      </c>
      <c r="B7" s="228" t="s">
        <v>65</v>
      </c>
      <c r="C7" s="267" t="s">
        <v>66</v>
      </c>
      <c r="D7" s="59">
        <f>D8+D17+D23+D29+D36+D39</f>
        <v>63575.310000000005</v>
      </c>
      <c r="E7" s="59">
        <f>E8+E17+E23+E29+E36+E39</f>
        <v>54421.7</v>
      </c>
      <c r="F7" s="44">
        <f t="shared" si="0"/>
        <v>85.60194201176526</v>
      </c>
    </row>
    <row r="8" spans="1:24" ht="12.75" customHeight="1" x14ac:dyDescent="0.2">
      <c r="A8" s="62">
        <v>611</v>
      </c>
      <c r="B8" s="228" t="s">
        <v>67</v>
      </c>
      <c r="C8" s="267" t="s">
        <v>68</v>
      </c>
      <c r="D8" s="59">
        <f>SUM(D9:D14)-D15-D16</f>
        <v>45431.76</v>
      </c>
      <c r="E8" s="59">
        <f>SUM(E9:E14)-E15-E16</f>
        <v>44867.94</v>
      </c>
      <c r="F8" s="44">
        <f t="shared" si="0"/>
        <v>98.758973898435812</v>
      </c>
    </row>
    <row r="9" spans="1:24" ht="12.75" customHeight="1" x14ac:dyDescent="0.2">
      <c r="A9" s="62">
        <v>6111</v>
      </c>
      <c r="B9" s="64" t="s">
        <v>69</v>
      </c>
      <c r="C9" s="267" t="s">
        <v>70</v>
      </c>
      <c r="D9" s="193">
        <v>45431.76</v>
      </c>
      <c r="E9" s="193">
        <v>44867.94</v>
      </c>
      <c r="F9" s="44">
        <f t="shared" si="0"/>
        <v>98.758973898435812</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16477.07</v>
      </c>
      <c r="E23" s="59">
        <f t="shared" si="2"/>
        <v>7449.17</v>
      </c>
      <c r="F23" s="44">
        <f t="shared" si="0"/>
        <v>45.209312092501882</v>
      </c>
    </row>
    <row r="24" spans="1:6" ht="12.75" customHeight="1" x14ac:dyDescent="0.2">
      <c r="A24" s="62">
        <v>6131</v>
      </c>
      <c r="B24" s="64" t="s">
        <v>99</v>
      </c>
      <c r="C24" s="267" t="s">
        <v>100</v>
      </c>
      <c r="D24" s="193">
        <v>50.45</v>
      </c>
      <c r="E24" s="193">
        <v>67.42</v>
      </c>
      <c r="F24" s="44">
        <f t="shared" si="0"/>
        <v>133.63726461843407</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16426.62</v>
      </c>
      <c r="E27" s="193">
        <v>7381.75</v>
      </c>
      <c r="F27" s="44">
        <f t="shared" si="0"/>
        <v>44.937729125042161</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1666.48</v>
      </c>
      <c r="E29" s="59">
        <f>SUM(E30:E35)</f>
        <v>1967.96</v>
      </c>
      <c r="F29" s="44">
        <f t="shared" si="0"/>
        <v>118.09082617253132</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1666.48</v>
      </c>
      <c r="E31" s="193">
        <v>1967.96</v>
      </c>
      <c r="F31" s="44">
        <f t="shared" si="0"/>
        <v>118.09082617253132</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136.63</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v>136.63</v>
      </c>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277030.20999999996</v>
      </c>
      <c r="E49" s="59">
        <f>E50+E53+E58+E61+E64+E68+E71+E74+E77</f>
        <v>168181.7</v>
      </c>
      <c r="F49" s="44">
        <f t="shared" si="0"/>
        <v>60.708794178079003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9934.24</v>
      </c>
      <c r="E53" s="59">
        <f t="shared" si="8"/>
        <v>0</v>
      </c>
      <c r="F53" s="44">
        <f t="shared" si="0"/>
        <v>0</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9934.24</v>
      </c>
      <c r="E57" s="193"/>
      <c r="F57" s="44">
        <f t="shared" si="0"/>
        <v>0</v>
      </c>
    </row>
    <row r="58" spans="1:6" ht="24" x14ac:dyDescent="0.2">
      <c r="A58" s="62">
        <v>633</v>
      </c>
      <c r="B58" s="64" t="s">
        <v>167</v>
      </c>
      <c r="C58" s="267" t="s">
        <v>168</v>
      </c>
      <c r="D58" s="59">
        <f t="shared" ref="D58:E58" si="9">SUM(D59:D60)</f>
        <v>186785</v>
      </c>
      <c r="E58" s="59">
        <f t="shared" si="9"/>
        <v>140244.26</v>
      </c>
      <c r="F58" s="44">
        <f t="shared" si="0"/>
        <v>75.083256150119126</v>
      </c>
    </row>
    <row r="59" spans="1:6" ht="24" x14ac:dyDescent="0.2">
      <c r="A59" s="62">
        <v>6331</v>
      </c>
      <c r="B59" s="64" t="s">
        <v>169</v>
      </c>
      <c r="C59" s="267" t="s">
        <v>170</v>
      </c>
      <c r="D59" s="193">
        <v>130785</v>
      </c>
      <c r="E59" s="193">
        <v>140244.26</v>
      </c>
      <c r="F59" s="44">
        <f t="shared" si="0"/>
        <v>107.23267958863785</v>
      </c>
    </row>
    <row r="60" spans="1:6" ht="24" x14ac:dyDescent="0.2">
      <c r="A60" s="62">
        <v>6332</v>
      </c>
      <c r="B60" s="64" t="s">
        <v>171</v>
      </c>
      <c r="C60" s="267" t="s">
        <v>172</v>
      </c>
      <c r="D60" s="193">
        <v>56000</v>
      </c>
      <c r="E60" s="193"/>
      <c r="F60" s="44">
        <f t="shared" si="0"/>
        <v>0</v>
      </c>
    </row>
    <row r="61" spans="1:6" ht="12.75" customHeight="1" x14ac:dyDescent="0.2">
      <c r="A61" s="62">
        <v>634</v>
      </c>
      <c r="B61" s="64" t="s">
        <v>173</v>
      </c>
      <c r="C61" s="267" t="s">
        <v>174</v>
      </c>
      <c r="D61" s="59">
        <f t="shared" ref="D61:E61" si="10">SUM(D62:D63)</f>
        <v>0</v>
      </c>
      <c r="E61" s="59">
        <f t="shared" si="10"/>
        <v>6900.3</v>
      </c>
      <c r="F61" s="44" t="str">
        <f t="shared" si="0"/>
        <v>-</v>
      </c>
    </row>
    <row r="62" spans="1:6" ht="12.75" customHeight="1" x14ac:dyDescent="0.2">
      <c r="A62" s="62">
        <v>6341</v>
      </c>
      <c r="B62" s="64" t="s">
        <v>175</v>
      </c>
      <c r="C62" s="267" t="s">
        <v>176</v>
      </c>
      <c r="D62" s="193">
        <v>0</v>
      </c>
      <c r="E62" s="193">
        <v>6900.3</v>
      </c>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80310.97</v>
      </c>
      <c r="E74" s="59">
        <f t="shared" si="13"/>
        <v>21037.14</v>
      </c>
      <c r="F74" s="44">
        <f t="shared" si="0"/>
        <v>26.194603302637237</v>
      </c>
    </row>
    <row r="75" spans="1:6" ht="12.75" customHeight="1" x14ac:dyDescent="0.2">
      <c r="A75" s="62" t="s">
        <v>201</v>
      </c>
      <c r="B75" s="64" t="s">
        <v>202</v>
      </c>
      <c r="C75" s="267" t="s">
        <v>201</v>
      </c>
      <c r="D75" s="193">
        <v>80310.97</v>
      </c>
      <c r="E75" s="193">
        <v>21037.14</v>
      </c>
      <c r="F75" s="44">
        <f t="shared" si="0"/>
        <v>26.194603302637237</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5110.59</v>
      </c>
      <c r="E82" s="59">
        <f t="shared" si="15"/>
        <v>5123.22</v>
      </c>
      <c r="F82" s="44">
        <f t="shared" si="0"/>
        <v>100.24713389256425</v>
      </c>
    </row>
    <row r="83" spans="1:6" ht="12.75" customHeight="1" x14ac:dyDescent="0.2">
      <c r="A83" s="62">
        <v>641</v>
      </c>
      <c r="B83" s="63" t="s">
        <v>217</v>
      </c>
      <c r="C83" s="267" t="s">
        <v>218</v>
      </c>
      <c r="D83" s="59">
        <f t="shared" ref="D83:E83" si="16">SUM(D84:D90)</f>
        <v>10.01</v>
      </c>
      <c r="E83" s="59">
        <f t="shared" si="16"/>
        <v>21.61</v>
      </c>
      <c r="F83" s="44">
        <f t="shared" si="0"/>
        <v>215.88411588411586</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10.01</v>
      </c>
      <c r="E85" s="193">
        <v>21.61</v>
      </c>
      <c r="F85" s="44">
        <f t="shared" si="0"/>
        <v>215.88411588411586</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5100.58</v>
      </c>
      <c r="E91" s="59">
        <f t="shared" si="17"/>
        <v>5101.6100000000006</v>
      </c>
      <c r="F91" s="44">
        <f t="shared" si="0"/>
        <v>100.02019378188365</v>
      </c>
    </row>
    <row r="92" spans="1:6" ht="12.75" customHeight="1" x14ac:dyDescent="0.2">
      <c r="A92" s="62">
        <v>6421</v>
      </c>
      <c r="B92" s="63" t="s">
        <v>235</v>
      </c>
      <c r="C92" s="267" t="s">
        <v>236</v>
      </c>
      <c r="D92" s="193">
        <v>427.86</v>
      </c>
      <c r="E92" s="193">
        <v>499.08</v>
      </c>
      <c r="F92" s="44">
        <f t="shared" si="0"/>
        <v>116.64563174870284</v>
      </c>
    </row>
    <row r="93" spans="1:6" ht="12.75" customHeight="1" x14ac:dyDescent="0.2">
      <c r="A93" s="62">
        <v>6422</v>
      </c>
      <c r="B93" s="63" t="s">
        <v>237</v>
      </c>
      <c r="C93" s="267" t="s">
        <v>238</v>
      </c>
      <c r="D93" s="193">
        <v>3460.55</v>
      </c>
      <c r="E93" s="193">
        <v>3251.16</v>
      </c>
      <c r="F93" s="44">
        <f t="shared" si="0"/>
        <v>93.949227723916707</v>
      </c>
    </row>
    <row r="94" spans="1:6" ht="12.75" customHeight="1" x14ac:dyDescent="0.2">
      <c r="A94" s="62">
        <v>6423</v>
      </c>
      <c r="B94" s="63" t="s">
        <v>239</v>
      </c>
      <c r="C94" s="267" t="s">
        <v>240</v>
      </c>
      <c r="D94" s="193">
        <v>1212.17</v>
      </c>
      <c r="E94" s="193">
        <v>1212.02</v>
      </c>
      <c r="F94" s="44">
        <f t="shared" si="0"/>
        <v>99.987625498073697</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v>139.35</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19349.060000000001</v>
      </c>
      <c r="E106" s="59">
        <f>E107+E112+E120+E124</f>
        <v>12722.59</v>
      </c>
      <c r="F106" s="44">
        <f t="shared" si="0"/>
        <v>65.753013324678307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8165.6600000000008</v>
      </c>
      <c r="E112" s="59">
        <f t="shared" si="20"/>
        <v>2716.04</v>
      </c>
      <c r="F112" s="44">
        <f t="shared" si="0"/>
        <v>33.261732670721038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4.3099999999999996</v>
      </c>
      <c r="E114" s="193"/>
      <c r="F114" s="44">
        <f t="shared" si="0"/>
        <v>0</v>
      </c>
    </row>
    <row r="115" spans="1:6" ht="12.75" customHeight="1" x14ac:dyDescent="0.2">
      <c r="A115" s="62">
        <v>6524</v>
      </c>
      <c r="B115" s="63" t="s">
        <v>281</v>
      </c>
      <c r="C115" s="267" t="s">
        <v>282</v>
      </c>
      <c r="D115" s="193">
        <v>5540.31</v>
      </c>
      <c r="E115" s="193">
        <v>2113.4899999999998</v>
      </c>
      <c r="F115" s="44">
        <f t="shared" si="0"/>
        <v>38.147504381523774</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2621.04</v>
      </c>
      <c r="E117" s="193">
        <v>602.54999999999995</v>
      </c>
      <c r="F117" s="44">
        <f t="shared" si="0"/>
        <v>22.988966211885355</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11183.4</v>
      </c>
      <c r="E120" s="59">
        <f t="shared" si="21"/>
        <v>10006.549999999999</v>
      </c>
      <c r="F120" s="44">
        <f t="shared" si="0"/>
        <v>89.476813849097766</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11183.4</v>
      </c>
      <c r="E122" s="193">
        <v>10006.549999999999</v>
      </c>
      <c r="F122" s="44">
        <f t="shared" si="0"/>
        <v>89.476813849097766</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225429.28</v>
      </c>
      <c r="E152" s="59">
        <f>E153+E164+E202+E221+E230+E262+E273</f>
        <v>265033.13</v>
      </c>
      <c r="F152" s="44">
        <f t="shared" si="26"/>
        <v>117.56819256132123</v>
      </c>
    </row>
    <row r="153" spans="1:6" ht="12.75" customHeight="1" x14ac:dyDescent="0.2">
      <c r="A153" s="62">
        <v>31</v>
      </c>
      <c r="B153" s="63" t="s">
        <v>356</v>
      </c>
      <c r="C153" s="267" t="s">
        <v>357</v>
      </c>
      <c r="D153" s="59">
        <f t="shared" ref="D153:E153" si="30">D154+D159+D160</f>
        <v>32865.360000000001</v>
      </c>
      <c r="E153" s="59">
        <f t="shared" si="30"/>
        <v>106096.15999999999</v>
      </c>
      <c r="F153" s="44">
        <f t="shared" si="26"/>
        <v>322.82062329455692</v>
      </c>
    </row>
    <row r="154" spans="1:6" ht="12.75" customHeight="1" x14ac:dyDescent="0.2">
      <c r="A154" s="62">
        <v>311</v>
      </c>
      <c r="B154" s="63" t="s">
        <v>358</v>
      </c>
      <c r="C154" s="267" t="s">
        <v>359</v>
      </c>
      <c r="D154" s="59">
        <f t="shared" ref="D154:E154" si="31">SUM(D155:D158)</f>
        <v>27089.01</v>
      </c>
      <c r="E154" s="59">
        <f t="shared" si="31"/>
        <v>87650.01</v>
      </c>
      <c r="F154" s="44">
        <f t="shared" si="26"/>
        <v>323.56298735169725</v>
      </c>
    </row>
    <row r="155" spans="1:6" ht="12.75" customHeight="1" x14ac:dyDescent="0.2">
      <c r="A155" s="62">
        <v>3111</v>
      </c>
      <c r="B155" s="63" t="s">
        <v>360</v>
      </c>
      <c r="C155" s="267" t="s">
        <v>361</v>
      </c>
      <c r="D155" s="193">
        <v>27089.01</v>
      </c>
      <c r="E155" s="193">
        <v>87650.01</v>
      </c>
      <c r="F155" s="44">
        <f t="shared" si="26"/>
        <v>323.56298735169725</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1306.68</v>
      </c>
      <c r="E159" s="193">
        <v>4343.2</v>
      </c>
      <c r="F159" s="44">
        <f t="shared" si="26"/>
        <v>332.38436342486295</v>
      </c>
    </row>
    <row r="160" spans="1:6" ht="12.75" customHeight="1" x14ac:dyDescent="0.2">
      <c r="A160" s="62">
        <v>313</v>
      </c>
      <c r="B160" s="64" t="s">
        <v>370</v>
      </c>
      <c r="C160" s="267" t="s">
        <v>371</v>
      </c>
      <c r="D160" s="59">
        <f t="shared" ref="D160:E160" si="32">SUM(D161:D163)</f>
        <v>4469.67</v>
      </c>
      <c r="E160" s="59">
        <f t="shared" si="32"/>
        <v>14102.95</v>
      </c>
      <c r="F160" s="44">
        <f t="shared" si="26"/>
        <v>315.52553096761062</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4469.67</v>
      </c>
      <c r="E162" s="193">
        <v>14102.95</v>
      </c>
      <c r="F162" s="44">
        <f t="shared" si="26"/>
        <v>315.52553096761062</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95795.33</v>
      </c>
      <c r="E164" s="59">
        <f>E165+E170+E178+E188+E189+E194</f>
        <v>79664.01999999999</v>
      </c>
      <c r="F164" s="44">
        <f t="shared" si="26"/>
        <v>83.16065094196135</v>
      </c>
    </row>
    <row r="165" spans="1:6" ht="12.75" customHeight="1" x14ac:dyDescent="0.2">
      <c r="A165" s="62">
        <v>321</v>
      </c>
      <c r="B165" s="63" t="s">
        <v>380</v>
      </c>
      <c r="C165" s="267" t="s">
        <v>381</v>
      </c>
      <c r="D165" s="59">
        <f t="shared" ref="D165:E165" si="33">SUM(D166:D169)</f>
        <v>3245.12</v>
      </c>
      <c r="E165" s="59">
        <f t="shared" si="33"/>
        <v>3704.98</v>
      </c>
      <c r="F165" s="44">
        <f t="shared" si="26"/>
        <v>114.1708164875259</v>
      </c>
    </row>
    <row r="166" spans="1:6" ht="12.75" customHeight="1" x14ac:dyDescent="0.2">
      <c r="A166" s="62">
        <v>3211</v>
      </c>
      <c r="B166" s="63" t="s">
        <v>382</v>
      </c>
      <c r="C166" s="267" t="s">
        <v>383</v>
      </c>
      <c r="D166" s="193">
        <v>2672.1</v>
      </c>
      <c r="E166" s="193">
        <v>1475</v>
      </c>
      <c r="F166" s="44">
        <f t="shared" si="26"/>
        <v>55.200029938999293</v>
      </c>
    </row>
    <row r="167" spans="1:6" ht="12.75" customHeight="1" x14ac:dyDescent="0.2">
      <c r="A167" s="62">
        <v>3212</v>
      </c>
      <c r="B167" s="63" t="s">
        <v>384</v>
      </c>
      <c r="C167" s="267" t="s">
        <v>385</v>
      </c>
      <c r="D167" s="193">
        <v>478.02</v>
      </c>
      <c r="E167" s="193">
        <v>904.98</v>
      </c>
      <c r="F167" s="44">
        <f t="shared" si="26"/>
        <v>189.31843855905612</v>
      </c>
    </row>
    <row r="168" spans="1:6" ht="12.75" customHeight="1" x14ac:dyDescent="0.2">
      <c r="A168" s="62">
        <v>3213</v>
      </c>
      <c r="B168" s="63" t="s">
        <v>386</v>
      </c>
      <c r="C168" s="267" t="s">
        <v>387</v>
      </c>
      <c r="D168" s="193">
        <v>95</v>
      </c>
      <c r="E168" s="193">
        <v>1325</v>
      </c>
      <c r="F168" s="44">
        <f t="shared" si="26"/>
        <v>1394.7368421052631</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9795.44</v>
      </c>
      <c r="E170" s="59">
        <f t="shared" si="34"/>
        <v>9952.130000000001</v>
      </c>
      <c r="F170" s="44">
        <f t="shared" si="26"/>
        <v>101.59962186486773</v>
      </c>
    </row>
    <row r="171" spans="1:6" ht="12.75" customHeight="1" x14ac:dyDescent="0.2">
      <c r="A171" s="62">
        <v>3221</v>
      </c>
      <c r="B171" s="63" t="s">
        <v>392</v>
      </c>
      <c r="C171" s="267" t="s">
        <v>393</v>
      </c>
      <c r="D171" s="193">
        <v>2126.63</v>
      </c>
      <c r="E171" s="193">
        <v>2540.31</v>
      </c>
      <c r="F171" s="44">
        <f t="shared" si="26"/>
        <v>119.4523730032963</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7224.61</v>
      </c>
      <c r="E173" s="193">
        <v>7173.53</v>
      </c>
      <c r="F173" s="44">
        <f t="shared" si="26"/>
        <v>99.292972215801271</v>
      </c>
    </row>
    <row r="174" spans="1:6" ht="12.75" customHeight="1" x14ac:dyDescent="0.2">
      <c r="A174" s="62">
        <v>3224</v>
      </c>
      <c r="B174" s="64" t="s">
        <v>398</v>
      </c>
      <c r="C174" s="267" t="s">
        <v>399</v>
      </c>
      <c r="D174" s="193">
        <v>0</v>
      </c>
      <c r="E174" s="193">
        <v>238.29</v>
      </c>
      <c r="F174" s="44" t="str">
        <f t="shared" si="26"/>
        <v>-</v>
      </c>
    </row>
    <row r="175" spans="1:6" ht="12.75" customHeight="1" x14ac:dyDescent="0.2">
      <c r="A175" s="62">
        <v>3225</v>
      </c>
      <c r="B175" s="64" t="s">
        <v>400</v>
      </c>
      <c r="C175" s="267" t="s">
        <v>401</v>
      </c>
      <c r="D175" s="193">
        <v>444.2</v>
      </c>
      <c r="E175" s="193"/>
      <c r="F175" s="44">
        <f t="shared" si="26"/>
        <v>0</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66985.119999999995</v>
      </c>
      <c r="E178" s="59">
        <f t="shared" si="35"/>
        <v>43683.969999999994</v>
      </c>
      <c r="F178" s="44">
        <f t="shared" si="26"/>
        <v>65.214438669364171</v>
      </c>
    </row>
    <row r="179" spans="1:6" ht="12.75" customHeight="1" x14ac:dyDescent="0.2">
      <c r="A179" s="62">
        <v>3231</v>
      </c>
      <c r="B179" s="64" t="s">
        <v>408</v>
      </c>
      <c r="C179" s="267" t="s">
        <v>409</v>
      </c>
      <c r="D179" s="193">
        <v>2224.4699999999998</v>
      </c>
      <c r="E179" s="193">
        <v>2311.5700000000002</v>
      </c>
      <c r="F179" s="44">
        <f t="shared" si="26"/>
        <v>103.91553943186469</v>
      </c>
    </row>
    <row r="180" spans="1:6" ht="12.75" customHeight="1" x14ac:dyDescent="0.2">
      <c r="A180" s="62">
        <v>3232</v>
      </c>
      <c r="B180" s="64" t="s">
        <v>410</v>
      </c>
      <c r="C180" s="267" t="s">
        <v>411</v>
      </c>
      <c r="D180" s="193">
        <v>44788.45</v>
      </c>
      <c r="E180" s="193">
        <v>15336.05</v>
      </c>
      <c r="F180" s="44">
        <f t="shared" si="26"/>
        <v>34.24108224330157</v>
      </c>
    </row>
    <row r="181" spans="1:6" ht="12.75" customHeight="1" x14ac:dyDescent="0.2">
      <c r="A181" s="62">
        <v>3233</v>
      </c>
      <c r="B181" s="64" t="s">
        <v>412</v>
      </c>
      <c r="C181" s="267" t="s">
        <v>413</v>
      </c>
      <c r="D181" s="193">
        <v>2184.6799999999998</v>
      </c>
      <c r="E181" s="193">
        <v>5381.02</v>
      </c>
      <c r="F181" s="44">
        <f t="shared" si="26"/>
        <v>246.30701063771357</v>
      </c>
    </row>
    <row r="182" spans="1:6" ht="12.75" customHeight="1" x14ac:dyDescent="0.2">
      <c r="A182" s="62">
        <v>3234</v>
      </c>
      <c r="B182" s="64" t="s">
        <v>414</v>
      </c>
      <c r="C182" s="267" t="s">
        <v>415</v>
      </c>
      <c r="D182" s="193">
        <v>4442.51</v>
      </c>
      <c r="E182" s="193">
        <v>10091.44</v>
      </c>
      <c r="F182" s="44">
        <f t="shared" si="26"/>
        <v>227.15626976641582</v>
      </c>
    </row>
    <row r="183" spans="1:6" ht="12.75" customHeight="1" x14ac:dyDescent="0.2">
      <c r="A183" s="62">
        <v>3235</v>
      </c>
      <c r="B183" s="63" t="s">
        <v>416</v>
      </c>
      <c r="C183" s="267" t="s">
        <v>417</v>
      </c>
      <c r="D183" s="193">
        <v>942.78</v>
      </c>
      <c r="E183" s="193">
        <v>1022.17</v>
      </c>
      <c r="F183" s="44">
        <f t="shared" si="26"/>
        <v>108.42084049301005</v>
      </c>
    </row>
    <row r="184" spans="1:6" ht="12.75" customHeight="1" x14ac:dyDescent="0.2">
      <c r="A184" s="62">
        <v>3236</v>
      </c>
      <c r="B184" s="63" t="s">
        <v>418</v>
      </c>
      <c r="C184" s="267" t="s">
        <v>419</v>
      </c>
      <c r="D184" s="193">
        <v>163.75</v>
      </c>
      <c r="E184" s="193">
        <v>547.21</v>
      </c>
      <c r="F184" s="44">
        <f t="shared" si="26"/>
        <v>334.17404580152674</v>
      </c>
    </row>
    <row r="185" spans="1:6" ht="12.75" customHeight="1" x14ac:dyDescent="0.2">
      <c r="A185" s="62">
        <v>3237</v>
      </c>
      <c r="B185" s="63" t="s">
        <v>420</v>
      </c>
      <c r="C185" s="267" t="s">
        <v>421</v>
      </c>
      <c r="D185" s="193">
        <v>8607.07</v>
      </c>
      <c r="E185" s="193">
        <v>4935</v>
      </c>
      <c r="F185" s="44">
        <f t="shared" si="26"/>
        <v>57.336584923789403</v>
      </c>
    </row>
    <row r="186" spans="1:6" ht="12.75" customHeight="1" x14ac:dyDescent="0.2">
      <c r="A186" s="62">
        <v>3238</v>
      </c>
      <c r="B186" s="63" t="s">
        <v>422</v>
      </c>
      <c r="C186" s="267" t="s">
        <v>423</v>
      </c>
      <c r="D186" s="193">
        <v>2019.08</v>
      </c>
      <c r="E186" s="193">
        <v>2828.7</v>
      </c>
      <c r="F186" s="44">
        <f t="shared" si="26"/>
        <v>140.09846068506448</v>
      </c>
    </row>
    <row r="187" spans="1:6" ht="12.75" customHeight="1" x14ac:dyDescent="0.2">
      <c r="A187" s="62">
        <v>3239</v>
      </c>
      <c r="B187" s="63" t="s">
        <v>424</v>
      </c>
      <c r="C187" s="267" t="s">
        <v>425</v>
      </c>
      <c r="D187" s="193">
        <v>1612.33</v>
      </c>
      <c r="E187" s="193">
        <v>1230.81</v>
      </c>
      <c r="F187" s="44">
        <f t="shared" si="26"/>
        <v>76.337350294294595</v>
      </c>
    </row>
    <row r="188" spans="1:6" ht="12.75" customHeight="1" x14ac:dyDescent="0.2">
      <c r="A188" s="62">
        <v>324</v>
      </c>
      <c r="B188" s="63" t="s">
        <v>426</v>
      </c>
      <c r="C188" s="267" t="s">
        <v>427</v>
      </c>
      <c r="D188" s="193">
        <v>3090.63</v>
      </c>
      <c r="E188" s="193"/>
      <c r="F188" s="44">
        <f t="shared" si="26"/>
        <v>0</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12679.02</v>
      </c>
      <c r="E194" s="59">
        <f t="shared" si="36"/>
        <v>22322.94</v>
      </c>
      <c r="F194" s="44">
        <f t="shared" si="26"/>
        <v>176.06203003071215</v>
      </c>
    </row>
    <row r="195" spans="1:6" ht="12.75" customHeight="1" x14ac:dyDescent="0.2">
      <c r="A195" s="62">
        <v>3291</v>
      </c>
      <c r="B195" s="182" t="s">
        <v>440</v>
      </c>
      <c r="C195" s="267" t="s">
        <v>441</v>
      </c>
      <c r="D195" s="193">
        <v>2318.5</v>
      </c>
      <c r="E195" s="193">
        <v>9311.9599999999991</v>
      </c>
      <c r="F195" s="44">
        <f t="shared" si="26"/>
        <v>401.63726547336631</v>
      </c>
    </row>
    <row r="196" spans="1:6" ht="12.75" customHeight="1" x14ac:dyDescent="0.2">
      <c r="A196" s="62">
        <v>3292</v>
      </c>
      <c r="B196" s="63" t="s">
        <v>442</v>
      </c>
      <c r="C196" s="267" t="s">
        <v>443</v>
      </c>
      <c r="D196" s="193">
        <v>1619.77</v>
      </c>
      <c r="E196" s="193">
        <v>694.22</v>
      </c>
      <c r="F196" s="44">
        <f t="shared" si="26"/>
        <v>42.859171363835607</v>
      </c>
    </row>
    <row r="197" spans="1:6" ht="12.75" customHeight="1" x14ac:dyDescent="0.2">
      <c r="A197" s="62">
        <v>3293</v>
      </c>
      <c r="B197" s="63" t="s">
        <v>444</v>
      </c>
      <c r="C197" s="267" t="s">
        <v>445</v>
      </c>
      <c r="D197" s="193">
        <v>3809.83</v>
      </c>
      <c r="E197" s="193">
        <v>3402.75</v>
      </c>
      <c r="F197" s="44">
        <f t="shared" si="26"/>
        <v>89.315008806167214</v>
      </c>
    </row>
    <row r="198" spans="1:6" ht="12.75" customHeight="1" x14ac:dyDescent="0.2">
      <c r="A198" s="62">
        <v>3294</v>
      </c>
      <c r="B198" s="63" t="s">
        <v>446</v>
      </c>
      <c r="C198" s="267" t="s">
        <v>447</v>
      </c>
      <c r="D198" s="193">
        <v>174.64</v>
      </c>
      <c r="E198" s="193">
        <v>174.64</v>
      </c>
      <c r="F198" s="44">
        <f t="shared" si="26"/>
        <v>100</v>
      </c>
    </row>
    <row r="199" spans="1:6" ht="12.75" customHeight="1" x14ac:dyDescent="0.2">
      <c r="A199" s="62">
        <v>3295</v>
      </c>
      <c r="B199" s="63" t="s">
        <v>448</v>
      </c>
      <c r="C199" s="267" t="s">
        <v>449</v>
      </c>
      <c r="D199" s="193">
        <v>2500.36</v>
      </c>
      <c r="E199" s="193">
        <v>7333.96</v>
      </c>
      <c r="F199" s="44">
        <f t="shared" si="26"/>
        <v>293.31616247260393</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2255.92</v>
      </c>
      <c r="E201" s="193">
        <v>1405.41</v>
      </c>
      <c r="F201" s="44">
        <f t="shared" si="26"/>
        <v>62.298751728784708</v>
      </c>
    </row>
    <row r="202" spans="1:6" ht="12.75" customHeight="1" x14ac:dyDescent="0.2">
      <c r="A202" s="62">
        <v>34</v>
      </c>
      <c r="B202" s="182" t="s">
        <v>454</v>
      </c>
      <c r="C202" s="267" t="s">
        <v>455</v>
      </c>
      <c r="D202" s="59">
        <f t="shared" ref="D202:E202" si="37">D203+D208+D216</f>
        <v>9276.09</v>
      </c>
      <c r="E202" s="59">
        <f t="shared" si="37"/>
        <v>786.14</v>
      </c>
      <c r="F202" s="44">
        <f t="shared" si="26"/>
        <v>8.4749069920623885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9276.09</v>
      </c>
      <c r="E216" s="59">
        <f t="shared" si="40"/>
        <v>786.14</v>
      </c>
      <c r="F216" s="44">
        <f t="shared" si="26"/>
        <v>8.4749069920623885</v>
      </c>
    </row>
    <row r="217" spans="1:6" ht="12.75" customHeight="1" x14ac:dyDescent="0.2">
      <c r="A217" s="62">
        <v>3431</v>
      </c>
      <c r="B217" s="181" t="s">
        <v>484</v>
      </c>
      <c r="C217" s="267" t="s">
        <v>485</v>
      </c>
      <c r="D217" s="193">
        <v>713.75</v>
      </c>
      <c r="E217" s="193">
        <v>605.15</v>
      </c>
      <c r="F217" s="44">
        <f t="shared" si="26"/>
        <v>84.784588441330996</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9.9700000000000006</v>
      </c>
      <c r="E219" s="193">
        <v>9.08</v>
      </c>
      <c r="F219" s="44">
        <f t="shared" si="26"/>
        <v>91.073219658976925</v>
      </c>
    </row>
    <row r="220" spans="1:6" ht="12.75" customHeight="1" x14ac:dyDescent="0.2">
      <c r="A220" s="62">
        <v>3434</v>
      </c>
      <c r="B220" s="64" t="s">
        <v>490</v>
      </c>
      <c r="C220" s="267" t="s">
        <v>491</v>
      </c>
      <c r="D220" s="193">
        <v>8552.3700000000008</v>
      </c>
      <c r="E220" s="193">
        <v>171.91</v>
      </c>
      <c r="F220" s="44">
        <f t="shared" si="26"/>
        <v>2.0100860930946625</v>
      </c>
    </row>
    <row r="221" spans="1:6" ht="12.75" customHeight="1" x14ac:dyDescent="0.2">
      <c r="A221" s="62">
        <v>35</v>
      </c>
      <c r="B221" s="64" t="s">
        <v>492</v>
      </c>
      <c r="C221" s="267" t="s">
        <v>493</v>
      </c>
      <c r="D221" s="59">
        <f t="shared" ref="D221:E221" si="41">D222+D225+D229</f>
        <v>318.60000000000002</v>
      </c>
      <c r="E221" s="59">
        <f t="shared" si="41"/>
        <v>199.13</v>
      </c>
      <c r="F221" s="44">
        <f t="shared" si="26"/>
        <v>62.501569365976138</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318.60000000000002</v>
      </c>
      <c r="E225" s="59">
        <f t="shared" si="43"/>
        <v>199.13</v>
      </c>
      <c r="F225" s="44">
        <f t="shared" si="26"/>
        <v>62.501569365976138</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318.60000000000002</v>
      </c>
      <c r="E228" s="193">
        <v>199.13</v>
      </c>
      <c r="F228" s="44">
        <f t="shared" si="26"/>
        <v>62.501569365976138</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6077.43</v>
      </c>
      <c r="E230" s="59">
        <f>E231+E234+E237+E242+E246+E250+E254+E257</f>
        <v>0</v>
      </c>
      <c r="F230" s="44">
        <f t="shared" ref="F230:F245" si="44">IF(D230&lt;&gt;0,IF(E230/D230&gt;=100,"&gt;&gt;100",E230/D230*100),"-")</f>
        <v>0</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6077.43</v>
      </c>
      <c r="E237" s="59">
        <f t="shared" si="47"/>
        <v>0</v>
      </c>
      <c r="F237" s="44">
        <f t="shared" si="44"/>
        <v>0</v>
      </c>
    </row>
    <row r="238" spans="1:6" ht="12" x14ac:dyDescent="0.2">
      <c r="A238" s="62">
        <v>3631</v>
      </c>
      <c r="B238" s="64" t="s">
        <v>526</v>
      </c>
      <c r="C238" s="267" t="s">
        <v>527</v>
      </c>
      <c r="D238" s="193">
        <v>6077.43</v>
      </c>
      <c r="E238" s="193"/>
      <c r="F238" s="44">
        <f t="shared" si="44"/>
        <v>0</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44761.25</v>
      </c>
      <c r="E262" s="59">
        <f t="shared" si="55"/>
        <v>55965.39</v>
      </c>
      <c r="F262" s="44">
        <f t="shared" ref="F262:F268" si="56">IF(D262&lt;&gt;0,IF(E262/D262&gt;=100,"&gt;&gt;100",E262/D262*100),"-")</f>
        <v>125.03089167527716</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44761.25</v>
      </c>
      <c r="E269" s="59">
        <f t="shared" si="58"/>
        <v>55965.39</v>
      </c>
      <c r="F269" s="44">
        <f t="shared" ref="F269:F272" si="59">IF(D269&lt;&gt;0,IF(E269/D269&gt;=100,"&gt;&gt;100",E269/D269*100),"-")</f>
        <v>125.03089167527716</v>
      </c>
    </row>
    <row r="270" spans="1:6" ht="12.75" customHeight="1" x14ac:dyDescent="0.2">
      <c r="A270" s="62">
        <v>3721</v>
      </c>
      <c r="B270" s="64" t="s">
        <v>581</v>
      </c>
      <c r="C270" s="267" t="s">
        <v>582</v>
      </c>
      <c r="D270" s="193">
        <v>44761.25</v>
      </c>
      <c r="E270" s="193">
        <v>52003.33</v>
      </c>
      <c r="F270" s="44">
        <f t="shared" si="59"/>
        <v>116.17935155966377</v>
      </c>
    </row>
    <row r="271" spans="1:6" ht="12.75" customHeight="1" x14ac:dyDescent="0.2">
      <c r="A271" s="62">
        <v>3722</v>
      </c>
      <c r="B271" s="64" t="s">
        <v>583</v>
      </c>
      <c r="C271" s="267" t="s">
        <v>584</v>
      </c>
      <c r="D271" s="193">
        <v>0</v>
      </c>
      <c r="E271" s="193">
        <v>3962.06</v>
      </c>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36335.22</v>
      </c>
      <c r="E273" s="59">
        <f t="shared" si="60"/>
        <v>22322.29</v>
      </c>
      <c r="F273" s="44">
        <f t="shared" ref="F273:F277" si="61">IF(D273&lt;&gt;0,IF(E273/D273&gt;=100,"&gt;&gt;100",E273/D273*100),"-")</f>
        <v>61.434305337906302</v>
      </c>
    </row>
    <row r="274" spans="1:6" ht="12.75" customHeight="1" x14ac:dyDescent="0.2">
      <c r="A274" s="62">
        <v>381</v>
      </c>
      <c r="B274" s="63" t="s">
        <v>589</v>
      </c>
      <c r="C274" s="267" t="s">
        <v>590</v>
      </c>
      <c r="D274" s="59">
        <f t="shared" ref="D274:E274" si="62">SUM(D275:D277)</f>
        <v>36335.22</v>
      </c>
      <c r="E274" s="59">
        <f t="shared" si="62"/>
        <v>22322.29</v>
      </c>
      <c r="F274" s="44">
        <f t="shared" si="61"/>
        <v>61.434305337906302</v>
      </c>
    </row>
    <row r="275" spans="1:6" ht="12.75" customHeight="1" x14ac:dyDescent="0.2">
      <c r="A275" s="62">
        <v>3811</v>
      </c>
      <c r="B275" s="63" t="s">
        <v>591</v>
      </c>
      <c r="C275" s="267" t="s">
        <v>592</v>
      </c>
      <c r="D275" s="193">
        <v>11870.64</v>
      </c>
      <c r="E275" s="193">
        <v>17496.64</v>
      </c>
      <c r="F275" s="44">
        <f t="shared" si="61"/>
        <v>147.39424327584695</v>
      </c>
    </row>
    <row r="276" spans="1:6" ht="12.75" customHeight="1" x14ac:dyDescent="0.2">
      <c r="A276" s="62">
        <v>3812</v>
      </c>
      <c r="B276" s="63" t="s">
        <v>593</v>
      </c>
      <c r="C276" s="267" t="s">
        <v>594</v>
      </c>
      <c r="D276" s="193">
        <v>24464.58</v>
      </c>
      <c r="E276" s="193">
        <v>4825.6499999999996</v>
      </c>
      <c r="F276" s="44">
        <f t="shared" si="61"/>
        <v>19.725047395050311</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225429.28</v>
      </c>
      <c r="E299" s="59">
        <f>E152-E297+E298</f>
        <v>265033.13</v>
      </c>
      <c r="F299" s="44">
        <f t="shared" si="68"/>
        <v>117.56819256132123</v>
      </c>
    </row>
    <row r="300" spans="1:6" ht="12.75" customHeight="1" x14ac:dyDescent="0.2">
      <c r="A300" s="62" t="s">
        <v>630</v>
      </c>
      <c r="B300" s="63" t="s">
        <v>641</v>
      </c>
      <c r="C300" s="267" t="s">
        <v>642</v>
      </c>
      <c r="D300" s="59">
        <f>IF(D6&gt;=D299,D6-D299,0)</f>
        <v>139635.88999999998</v>
      </c>
      <c r="E300" s="59">
        <f>IF(E6&gt;=E299,E6-E299,0)</f>
        <v>0</v>
      </c>
      <c r="F300" s="44">
        <f t="shared" si="68"/>
        <v>0</v>
      </c>
    </row>
    <row r="301" spans="1:6" ht="12.75" customHeight="1" x14ac:dyDescent="0.2">
      <c r="A301" s="62" t="s">
        <v>630</v>
      </c>
      <c r="B301" s="63" t="s">
        <v>643</v>
      </c>
      <c r="C301" s="267" t="s">
        <v>644</v>
      </c>
      <c r="D301" s="59">
        <f>IF(D299&gt;=D6,D299-D6,0)</f>
        <v>0</v>
      </c>
      <c r="E301" s="59">
        <f>IF(E299&gt;=E6,E299-E6,0)</f>
        <v>24583.919999999984</v>
      </c>
      <c r="F301" s="44" t="str">
        <f t="shared" si="68"/>
        <v>-</v>
      </c>
    </row>
    <row r="302" spans="1:6" ht="12.75" customHeight="1" x14ac:dyDescent="0.2">
      <c r="A302" s="62">
        <v>92211</v>
      </c>
      <c r="B302" s="63" t="s">
        <v>645</v>
      </c>
      <c r="C302" s="267" t="s">
        <v>646</v>
      </c>
      <c r="D302" s="193">
        <v>649773.34</v>
      </c>
      <c r="E302" s="193">
        <v>722822.61</v>
      </c>
      <c r="F302" s="44">
        <f t="shared" si="68"/>
        <v>111.2422694966217</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44860.07</v>
      </c>
      <c r="E304" s="193">
        <v>47116.41</v>
      </c>
      <c r="F304" s="44">
        <f t="shared" si="68"/>
        <v>105.02972911098891</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5509.11</v>
      </c>
      <c r="E308" s="59">
        <f t="shared" si="71"/>
        <v>975.93</v>
      </c>
      <c r="F308" s="44">
        <f t="shared" ref="F308:F428" si="72">IF(D308&lt;&gt;0,IF(E308/D308&gt;=100,"&gt;&gt;100",E308/D308*100),"-")</f>
        <v>17.714839602040982</v>
      </c>
    </row>
    <row r="309" spans="1:6" ht="12.75" customHeight="1" x14ac:dyDescent="0.2">
      <c r="A309" s="62">
        <v>71</v>
      </c>
      <c r="B309" s="63" t="s">
        <v>658</v>
      </c>
      <c r="C309" s="267" t="s">
        <v>659</v>
      </c>
      <c r="D309" s="59">
        <f t="shared" ref="D309:E309" si="73">D310+D314</f>
        <v>5509.11</v>
      </c>
      <c r="E309" s="59">
        <f t="shared" si="73"/>
        <v>975.93</v>
      </c>
      <c r="F309" s="44">
        <f t="shared" si="72"/>
        <v>17.714839602040982</v>
      </c>
    </row>
    <row r="310" spans="1:6" ht="24" x14ac:dyDescent="0.2">
      <c r="A310" s="62">
        <v>711</v>
      </c>
      <c r="B310" s="63" t="s">
        <v>660</v>
      </c>
      <c r="C310" s="267" t="s">
        <v>661</v>
      </c>
      <c r="D310" s="59">
        <f t="shared" ref="D310:E310" si="74">SUM(D311:D313)</f>
        <v>5509.11</v>
      </c>
      <c r="E310" s="59">
        <f t="shared" si="74"/>
        <v>975.93</v>
      </c>
      <c r="F310" s="44">
        <f t="shared" si="72"/>
        <v>17.714839602040982</v>
      </c>
    </row>
    <row r="311" spans="1:6" ht="12.75" customHeight="1" x14ac:dyDescent="0.2">
      <c r="A311" s="62">
        <v>7111</v>
      </c>
      <c r="B311" s="63" t="s">
        <v>662</v>
      </c>
      <c r="C311" s="267" t="s">
        <v>663</v>
      </c>
      <c r="D311" s="193">
        <v>5509.11</v>
      </c>
      <c r="E311" s="193">
        <v>975.93</v>
      </c>
      <c r="F311" s="44">
        <f t="shared" si="72"/>
        <v>17.714839602040982</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111230.58</v>
      </c>
      <c r="E360" s="59">
        <f t="shared" si="86"/>
        <v>23782.69</v>
      </c>
      <c r="F360" s="44">
        <f t="shared" si="72"/>
        <v>21.381431257483328</v>
      </c>
    </row>
    <row r="361" spans="1:6" ht="12.75" customHeight="1" x14ac:dyDescent="0.2">
      <c r="A361" s="62">
        <v>41</v>
      </c>
      <c r="B361" s="63" t="s">
        <v>762</v>
      </c>
      <c r="C361" s="267" t="s">
        <v>763</v>
      </c>
      <c r="D361" s="59">
        <f t="shared" ref="D361:E361" si="87">D362+D366</f>
        <v>20555.05</v>
      </c>
      <c r="E361" s="59">
        <f t="shared" si="87"/>
        <v>2901.5099999999998</v>
      </c>
      <c r="F361" s="44">
        <f t="shared" si="72"/>
        <v>14.115801226462596</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20555.05</v>
      </c>
      <c r="E366" s="59">
        <f t="shared" si="89"/>
        <v>2901.5099999999998</v>
      </c>
      <c r="F366" s="44">
        <f t="shared" si="72"/>
        <v>14.115801226462596</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v>399.41</v>
      </c>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20555.05</v>
      </c>
      <c r="E372" s="193">
        <v>2502.1</v>
      </c>
      <c r="F372" s="44">
        <f t="shared" si="72"/>
        <v>12.172677760453027</v>
      </c>
    </row>
    <row r="373" spans="1:6" ht="24" x14ac:dyDescent="0.2">
      <c r="A373" s="62">
        <v>42</v>
      </c>
      <c r="B373" s="182" t="s">
        <v>778</v>
      </c>
      <c r="C373" s="267" t="s">
        <v>779</v>
      </c>
      <c r="D373" s="59">
        <f t="shared" ref="D373:E373" si="90">D374+D379+D388+D393+D398+D401</f>
        <v>90675.53</v>
      </c>
      <c r="E373" s="59">
        <f t="shared" si="90"/>
        <v>20881.18</v>
      </c>
      <c r="F373" s="44">
        <f t="shared" si="72"/>
        <v>23.028462033803386</v>
      </c>
    </row>
    <row r="374" spans="1:6" ht="12.75" customHeight="1" x14ac:dyDescent="0.2">
      <c r="A374" s="62">
        <v>421</v>
      </c>
      <c r="B374" s="63" t="s">
        <v>780</v>
      </c>
      <c r="C374" s="267" t="s">
        <v>781</v>
      </c>
      <c r="D374" s="59">
        <f t="shared" ref="D374:E374" si="91">SUM(D375:D378)</f>
        <v>35365.47</v>
      </c>
      <c r="E374" s="59">
        <f t="shared" si="91"/>
        <v>20881.18</v>
      </c>
      <c r="F374" s="44">
        <f t="shared" si="72"/>
        <v>59.043977077075461</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14693.53</v>
      </c>
      <c r="E376" s="193"/>
      <c r="F376" s="44">
        <f t="shared" si="72"/>
        <v>0</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20671.939999999999</v>
      </c>
      <c r="E378" s="193">
        <v>20881.18</v>
      </c>
      <c r="F378" s="44">
        <f t="shared" si="72"/>
        <v>101.01219334034445</v>
      </c>
    </row>
    <row r="379" spans="1:6" ht="12.75" customHeight="1" x14ac:dyDescent="0.2">
      <c r="A379" s="62">
        <v>422</v>
      </c>
      <c r="B379" s="63" t="s">
        <v>786</v>
      </c>
      <c r="C379" s="267" t="s">
        <v>787</v>
      </c>
      <c r="D379" s="59">
        <f t="shared" ref="D379:E379" si="92">SUM(D380:D387)</f>
        <v>55310.06</v>
      </c>
      <c r="E379" s="59">
        <f t="shared" si="92"/>
        <v>0</v>
      </c>
      <c r="F379" s="44">
        <f t="shared" si="72"/>
        <v>0</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33388.75</v>
      </c>
      <c r="E382" s="193"/>
      <c r="F382" s="44">
        <f t="shared" si="72"/>
        <v>0</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21921.31</v>
      </c>
      <c r="E386" s="193"/>
      <c r="F386" s="44">
        <f t="shared" si="72"/>
        <v>0</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105721.47</v>
      </c>
      <c r="E418" s="59">
        <f t="shared" si="102"/>
        <v>22806.76</v>
      </c>
      <c r="F418" s="44">
        <f t="shared" si="72"/>
        <v>21.572496106987536</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618495.89</v>
      </c>
      <c r="E420" s="193">
        <v>597825.09</v>
      </c>
      <c r="F420" s="44">
        <f t="shared" si="72"/>
        <v>96.657892100139904</v>
      </c>
    </row>
    <row r="421" spans="1:6" ht="12.75" customHeight="1" x14ac:dyDescent="0.2">
      <c r="A421" s="62">
        <v>97</v>
      </c>
      <c r="B421" s="228" t="s">
        <v>849</v>
      </c>
      <c r="C421" s="267" t="s">
        <v>850</v>
      </c>
      <c r="D421" s="193">
        <v>11540.25</v>
      </c>
      <c r="E421" s="193">
        <v>22279.83</v>
      </c>
      <c r="F421" s="44">
        <f t="shared" si="72"/>
        <v>193.06193540001303</v>
      </c>
    </row>
    <row r="422" spans="1:6" ht="12.75" customHeight="1" x14ac:dyDescent="0.2">
      <c r="A422" s="62" t="s">
        <v>630</v>
      </c>
      <c r="B422" s="63" t="s">
        <v>851</v>
      </c>
      <c r="C422" s="267" t="s">
        <v>852</v>
      </c>
      <c r="D422" s="59">
        <f>D6+D308</f>
        <v>370574.27999999997</v>
      </c>
      <c r="E422" s="59">
        <f>E6+E308</f>
        <v>241425.14</v>
      </c>
      <c r="F422" s="44">
        <f t="shared" si="72"/>
        <v>65.148919671381407</v>
      </c>
    </row>
    <row r="423" spans="1:6" ht="12.75" customHeight="1" x14ac:dyDescent="0.2">
      <c r="A423" s="62" t="s">
        <v>630</v>
      </c>
      <c r="B423" s="63" t="s">
        <v>853</v>
      </c>
      <c r="C423" s="267" t="s">
        <v>854</v>
      </c>
      <c r="D423" s="59">
        <f t="shared" ref="D423:E423" si="103">D299+D360</f>
        <v>336659.86</v>
      </c>
      <c r="E423" s="59">
        <f t="shared" si="103"/>
        <v>288815.82</v>
      </c>
      <c r="F423" s="44">
        <f t="shared" si="72"/>
        <v>85.788611686584787</v>
      </c>
    </row>
    <row r="424" spans="1:6" ht="12.75" customHeight="1" x14ac:dyDescent="0.2">
      <c r="A424" s="62" t="s">
        <v>630</v>
      </c>
      <c r="B424" s="63" t="s">
        <v>855</v>
      </c>
      <c r="C424" s="267" t="s">
        <v>856</v>
      </c>
      <c r="D424" s="59">
        <f t="shared" ref="D424:E424" si="104">IF(D422&gt;=D423,D422-D423,0)</f>
        <v>33914.419999999984</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47390.679999999993</v>
      </c>
      <c r="F425" s="44" t="str">
        <f t="shared" si="72"/>
        <v>-</v>
      </c>
    </row>
    <row r="426" spans="1:6" ht="12.75" customHeight="1" x14ac:dyDescent="0.2">
      <c r="A426" s="271" t="s">
        <v>859</v>
      </c>
      <c r="B426" s="182" t="s">
        <v>860</v>
      </c>
      <c r="C426" s="272" t="s">
        <v>861</v>
      </c>
      <c r="D426" s="59">
        <f t="shared" ref="D426:E426" si="106">IF(D302-D303+D419-D420&gt;=0,D302-D303+D419-D420,0)</f>
        <v>31277.449999999953</v>
      </c>
      <c r="E426" s="59">
        <f t="shared" si="106"/>
        <v>124997.52000000002</v>
      </c>
      <c r="F426" s="44">
        <f t="shared" si="72"/>
        <v>399.64101932862241</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56400.32</v>
      </c>
      <c r="E428" s="80">
        <f t="shared" si="108"/>
        <v>69396.240000000005</v>
      </c>
      <c r="F428" s="60">
        <f t="shared" si="72"/>
        <v>123.04228061117384</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31603.97</v>
      </c>
      <c r="E641" s="193">
        <v>31603.97</v>
      </c>
      <c r="F641" s="44">
        <f t="shared" si="109"/>
        <v>100</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370574.27999999997</v>
      </c>
      <c r="E643" s="59">
        <f>E422+E430</f>
        <v>241425.14</v>
      </c>
      <c r="F643" s="44">
        <f t="shared" si="109"/>
        <v>65.148919671381407</v>
      </c>
    </row>
    <row r="644" spans="1:6" ht="12.75" customHeight="1" x14ac:dyDescent="0.2">
      <c r="A644" s="62" t="s">
        <v>630</v>
      </c>
      <c r="B644" s="63" t="s">
        <v>1286</v>
      </c>
      <c r="C644" s="267" t="s">
        <v>1287</v>
      </c>
      <c r="D644" s="59">
        <f>D423+D535</f>
        <v>336659.86</v>
      </c>
      <c r="E644" s="59">
        <f>E423+E535</f>
        <v>288815.82</v>
      </c>
      <c r="F644" s="44">
        <f t="shared" si="109"/>
        <v>85.788611686584787</v>
      </c>
    </row>
    <row r="645" spans="1:6" ht="12.75" customHeight="1" x14ac:dyDescent="0.2">
      <c r="A645" s="62" t="s">
        <v>630</v>
      </c>
      <c r="B645" s="63" t="s">
        <v>1288</v>
      </c>
      <c r="C645" s="267" t="s">
        <v>1289</v>
      </c>
      <c r="D645" s="59">
        <f t="shared" ref="D645:E645" si="163">IF(D643&gt;=D644,D643-D644,0)</f>
        <v>33914.419999999984</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47390.679999999993</v>
      </c>
      <c r="F646" s="44" t="str">
        <f t="shared" si="109"/>
        <v>-</v>
      </c>
    </row>
    <row r="647" spans="1:6" ht="24" x14ac:dyDescent="0.2">
      <c r="A647" s="271" t="s">
        <v>1292</v>
      </c>
      <c r="B647" s="63" t="s">
        <v>1293</v>
      </c>
      <c r="C647" s="272" t="s">
        <v>1292</v>
      </c>
      <c r="D647" s="59">
        <f>IF(D426-D427+D641-D642&gt;=0,D426-D427+D641-D642,0)</f>
        <v>62881.419999999955</v>
      </c>
      <c r="E647" s="59">
        <f>IF(E426-E427+E641-E642&gt;=0,E426-E427+E641-E642,0)</f>
        <v>156601.49000000002</v>
      </c>
      <c r="F647" s="44">
        <f t="shared" si="109"/>
        <v>249.0425470671625</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96795.839999999938</v>
      </c>
      <c r="E649" s="59">
        <f t="shared" si="165"/>
        <v>109210.81000000003</v>
      </c>
      <c r="F649" s="44">
        <f t="shared" si="109"/>
        <v>112.82593342854415</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57371.37</v>
      </c>
      <c r="E651" s="195">
        <v>57371.37</v>
      </c>
      <c r="F651" s="60">
        <f t="shared" si="109"/>
        <v>100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15369.2</v>
      </c>
      <c r="E653" s="193">
        <v>86703.84</v>
      </c>
      <c r="F653" s="44">
        <f t="shared" ref="F653:F740" si="167">IF(D653&lt;&gt;0,IF(E653/D653&gt;=100,"&gt;&gt;100",E653/D653*100),"-")</f>
        <v>564.14022850896595</v>
      </c>
    </row>
    <row r="654" spans="1:6" ht="12.75" customHeight="1" x14ac:dyDescent="0.2">
      <c r="A654" s="62" t="s">
        <v>1305</v>
      </c>
      <c r="B654" s="63" t="s">
        <v>1306</v>
      </c>
      <c r="C654" s="267" t="s">
        <v>1305</v>
      </c>
      <c r="D654" s="193">
        <v>378391.57</v>
      </c>
      <c r="E654" s="193">
        <v>255866.26</v>
      </c>
      <c r="F654" s="44">
        <f t="shared" si="167"/>
        <v>67.619439830543797</v>
      </c>
    </row>
    <row r="655" spans="1:6" ht="12.75" customHeight="1" x14ac:dyDescent="0.2">
      <c r="A655" s="62" t="s">
        <v>1307</v>
      </c>
      <c r="B655" s="63" t="s">
        <v>1308</v>
      </c>
      <c r="C655" s="267" t="s">
        <v>1307</v>
      </c>
      <c r="D655" s="193">
        <v>364260.2</v>
      </c>
      <c r="E655" s="193">
        <v>329854.19</v>
      </c>
      <c r="F655" s="44">
        <f t="shared" si="167"/>
        <v>90.554551389363979</v>
      </c>
    </row>
    <row r="656" spans="1:6" ht="24" x14ac:dyDescent="0.2">
      <c r="A656" s="62">
        <v>11</v>
      </c>
      <c r="B656" s="63" t="s">
        <v>1309</v>
      </c>
      <c r="C656" s="267" t="s">
        <v>1310</v>
      </c>
      <c r="D656" s="59">
        <f t="shared" ref="D656:E656" si="168">+D653+D654-D655</f>
        <v>29500.570000000007</v>
      </c>
      <c r="E656" s="59">
        <f t="shared" si="168"/>
        <v>12715.909999999974</v>
      </c>
      <c r="F656" s="44">
        <f t="shared" si="167"/>
        <v>43.103946805095532</v>
      </c>
    </row>
    <row r="657" spans="1:6" ht="24" x14ac:dyDescent="0.2">
      <c r="A657" s="62" t="s">
        <v>630</v>
      </c>
      <c r="B657" s="63" t="s">
        <v>1311</v>
      </c>
      <c r="C657" s="267" t="s">
        <v>1312</v>
      </c>
      <c r="D657" s="273">
        <v>11</v>
      </c>
      <c r="E657" s="273">
        <v>14</v>
      </c>
      <c r="F657" s="44">
        <f t="shared" si="167"/>
        <v>127.27272727272727</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11</v>
      </c>
      <c r="E659" s="273">
        <v>14</v>
      </c>
      <c r="F659" s="44">
        <f t="shared" si="167"/>
        <v>127.27272727272727</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50.45</v>
      </c>
      <c r="E662" s="191">
        <v>67.42</v>
      </c>
      <c r="F662" s="70">
        <f t="shared" si="167"/>
        <v>133.63726461843407</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130785</v>
      </c>
      <c r="E669" s="193">
        <v>139288.74</v>
      </c>
      <c r="F669" s="44">
        <f t="shared" si="167"/>
        <v>106.50207592613832</v>
      </c>
    </row>
    <row r="670" spans="1:6" ht="12.75" customHeight="1" x14ac:dyDescent="0.2">
      <c r="A670" s="62">
        <v>63312</v>
      </c>
      <c r="B670" s="63" t="s">
        <v>1338</v>
      </c>
      <c r="C670" s="267" t="s">
        <v>1339</v>
      </c>
      <c r="D670" s="193">
        <v>0</v>
      </c>
      <c r="E670" s="193">
        <v>955.52</v>
      </c>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26000</v>
      </c>
      <c r="E673" s="193"/>
      <c r="F673" s="44">
        <f t="shared" si="167"/>
        <v>0</v>
      </c>
    </row>
    <row r="674" spans="1:6" ht="12.75" customHeight="1" x14ac:dyDescent="0.2">
      <c r="A674" s="62">
        <v>63322</v>
      </c>
      <c r="B674" s="63" t="s">
        <v>1346</v>
      </c>
      <c r="C674" s="267" t="s">
        <v>1347</v>
      </c>
      <c r="D674" s="193">
        <v>30000</v>
      </c>
      <c r="E674" s="193"/>
      <c r="F674" s="44">
        <f t="shared" si="167"/>
        <v>0</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v>6900.3</v>
      </c>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80310.97</v>
      </c>
      <c r="E702" s="191">
        <v>21037.14</v>
      </c>
      <c r="F702" s="70">
        <f t="shared" si="167"/>
        <v>26.194603302637237</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2011.56</v>
      </c>
      <c r="E726" s="191"/>
      <c r="F726" s="70">
        <f t="shared" si="167"/>
        <v>0</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478.02</v>
      </c>
      <c r="E734" s="191">
        <v>904.98</v>
      </c>
      <c r="F734" s="70">
        <f t="shared" si="167"/>
        <v>189.31843855905612</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951.18</v>
      </c>
      <c r="E741" s="191">
        <v>713.34</v>
      </c>
      <c r="F741" s="70">
        <f t="shared" ref="F741:F1006" si="169">IF(D741&lt;&gt;0,IF(E741/D741&gt;=100,"&gt;&gt;100",E741/D741*100),"-")</f>
        <v>74.995269034252203</v>
      </c>
    </row>
    <row r="742" spans="1:6" ht="12.75" customHeight="1" x14ac:dyDescent="0.2">
      <c r="A742" s="69" t="s">
        <v>1462</v>
      </c>
      <c r="B742" s="64" t="s">
        <v>1463</v>
      </c>
      <c r="C742" s="301" t="s">
        <v>1462</v>
      </c>
      <c r="D742" s="191">
        <v>1398.33</v>
      </c>
      <c r="E742" s="191">
        <v>445.74</v>
      </c>
      <c r="F742" s="70">
        <f t="shared" si="169"/>
        <v>31.876595653386541</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v>441.86</v>
      </c>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318.60000000000002</v>
      </c>
      <c r="E777" s="191">
        <v>199.13</v>
      </c>
      <c r="F777" s="70">
        <f t="shared" si="169"/>
        <v>62.501569365976138</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6077.43</v>
      </c>
      <c r="E785" s="191"/>
      <c r="F785" s="70">
        <f t="shared" si="169"/>
        <v>0</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500</v>
      </c>
      <c r="E844" s="193">
        <v>1100</v>
      </c>
      <c r="F844" s="44">
        <f t="shared" si="169"/>
        <v>220.00000000000003</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1194.48</v>
      </c>
      <c r="E846" s="193">
        <v>2400</v>
      </c>
      <c r="F846" s="44">
        <f t="shared" si="169"/>
        <v>200.92425155716293</v>
      </c>
    </row>
    <row r="847" spans="1:6" ht="24" x14ac:dyDescent="0.2">
      <c r="A847" s="62">
        <v>37216</v>
      </c>
      <c r="B847" s="182" t="s">
        <v>1671</v>
      </c>
      <c r="C847" s="267" t="s">
        <v>1672</v>
      </c>
      <c r="D847" s="193">
        <v>0</v>
      </c>
      <c r="E847" s="193">
        <v>730.89</v>
      </c>
      <c r="F847" s="44" t="str">
        <f t="shared" si="169"/>
        <v>-</v>
      </c>
    </row>
    <row r="848" spans="1:6" ht="12.75" customHeight="1" x14ac:dyDescent="0.2">
      <c r="A848" s="62">
        <v>37217</v>
      </c>
      <c r="B848" s="63" t="s">
        <v>1673</v>
      </c>
      <c r="C848" s="267" t="s">
        <v>1674</v>
      </c>
      <c r="D848" s="193">
        <v>1858.13</v>
      </c>
      <c r="E848" s="193"/>
      <c r="F848" s="44">
        <f t="shared" si="169"/>
        <v>0</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41208.639999999999</v>
      </c>
      <c r="E850" s="193">
        <v>47772.44</v>
      </c>
      <c r="F850" s="44">
        <f t="shared" si="169"/>
        <v>115.92821311258999</v>
      </c>
    </row>
    <row r="851" spans="1:6" ht="12.75" customHeight="1" x14ac:dyDescent="0.2">
      <c r="A851" s="62">
        <v>37221</v>
      </c>
      <c r="B851" s="63" t="s">
        <v>1679</v>
      </c>
      <c r="C851" s="267" t="s">
        <v>1680</v>
      </c>
      <c r="D851" s="193">
        <v>0</v>
      </c>
      <c r="E851" s="193">
        <v>3962.06</v>
      </c>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184990.99</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273260.26</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249477.57000000004</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90540.6</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79664.02</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786.14</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199.13</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55965.39</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22322.29</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23782.69</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303910.17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280127.48</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106737.86</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92708.96</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990.38</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298.69</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55965.39</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23174.6</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251.6</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23782.69</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154341.08000000002</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153862.08000000002</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151673.05000000002</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545.96</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545.96</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150607.20000000001</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5000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145607.20000000001</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519.89</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519.89</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1834.76</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1834.76</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354.27</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479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479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1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12</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36758</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0</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Slavica Bolješić</cp:lastModifiedBy>
  <cp:lastPrinted>2025-07-02T12:59:45Z</cp:lastPrinted>
  <dcterms:created xsi:type="dcterms:W3CDTF">2022-04-01T05:14:30Z</dcterms:created>
  <dcterms:modified xsi:type="dcterms:W3CDTF">2025-07-02T12:59:47Z</dcterms:modified>
</cp:coreProperties>
</file>