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okumenti\K N J I G O V O D S T V O\OBRASCI - knjigovodstvo\2025. god\4. kvartal\"/>
    </mc:Choice>
  </mc:AlternateContent>
  <xr:revisionPtr revIDLastSave="0" documentId="13_ncr:1_{971C6C7F-7104-4212-A36E-D62A8EB816CA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<sst xmlns="http://schemas.openxmlformats.org/spreadsheetml/2006/main" count="15428" uniqueCount="816">
  <si>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</si>
  <si>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OPĆINA PODRAVSKA MOSLAVINA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</si>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</sst>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47" sqref="I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122386.48</v>
      </c>
      <c r="E6" s="2">
        <f t="shared" ref="E6:I6" si="0">+E7+E14+E19+E30+E35</f>
        <v>54662.879999999997</v>
      </c>
      <c r="F6" s="2">
        <f t="shared" si="0"/>
        <v>0</v>
      </c>
      <c r="G6" s="2">
        <f>+G7+G14+G19+G30+G35</f>
        <v>0</v>
      </c>
      <c r="H6" s="2">
        <f t="shared" si="0"/>
        <v>122386.48</v>
      </c>
      <c r="I6" s="2">
        <f t="shared" si="0"/>
        <v>54662.879999999997</v>
      </c>
      <c r="J6" s="50">
        <f>IF(H6&lt;&gt;0,IF(I6/H6&gt;=100,"&gt;&gt;100",I6/H6*100),"-")</f>
        <v>44.664149177262061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122386.48</v>
      </c>
      <c r="E19" s="3">
        <f t="shared" ref="E19:I19" si="8">E20+E25</f>
        <v>54662.879999999997</v>
      </c>
      <c r="F19" s="3">
        <f t="shared" si="8"/>
        <v>0</v>
      </c>
      <c r="G19" s="3">
        <f t="shared" si="8"/>
        <v>0</v>
      </c>
      <c r="H19" s="3">
        <f t="shared" si="8"/>
        <v>122386.48</v>
      </c>
      <c r="I19" s="3">
        <f t="shared" si="8"/>
        <v>54662.879999999997</v>
      </c>
      <c r="J19" s="50">
        <f t="shared" si="2"/>
        <v>44.664149177262061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122386.48</v>
      </c>
      <c r="E20" s="3">
        <f t="shared" ref="E20:I20" si="9">SUM(E21:E24)</f>
        <v>54662.879999999997</v>
      </c>
      <c r="F20" s="3">
        <f t="shared" si="9"/>
        <v>0</v>
      </c>
      <c r="G20" s="3">
        <f t="shared" si="9"/>
        <v>0</v>
      </c>
      <c r="H20" s="3">
        <f t="shared" si="9"/>
        <v>122386.48</v>
      </c>
      <c r="I20" s="3">
        <f t="shared" si="9"/>
        <v>54662.879999999997</v>
      </c>
      <c r="J20" s="50">
        <f t="shared" si="2"/>
        <v>44.664149177262061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122386.48</v>
      </c>
      <c r="E21" s="84">
        <f>SUM('510:816'!E21)</f>
        <v>54662.879999999997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122386.48</v>
      </c>
      <c r="I21" s="11">
        <f t="shared" si="10"/>
        <v>54662.879999999997</v>
      </c>
      <c r="J21" s="50">
        <f t="shared" si="2"/>
        <v>44.664149177262061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60460.18</v>
      </c>
      <c r="E44" s="3">
        <f t="shared" ref="E44:I44" si="21">E45+E56+E94+E113+E122+E154+E165</f>
        <v>102518.22</v>
      </c>
      <c r="F44" s="3">
        <f t="shared" si="21"/>
        <v>0</v>
      </c>
      <c r="G44" s="3">
        <f t="shared" si="21"/>
        <v>0</v>
      </c>
      <c r="H44" s="3">
        <f t="shared" si="21"/>
        <v>60460.18</v>
      </c>
      <c r="I44" s="3">
        <f t="shared" si="21"/>
        <v>102518.22</v>
      </c>
      <c r="J44" s="50">
        <f t="shared" ref="J44:J107" si="22">IF(H44&lt;&gt;0,IF(I44/H44&gt;=100,"&gt;&gt;100",I44/H44*100),"-")</f>
        <v>169.56320672548443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52577.440000000002</v>
      </c>
      <c r="E45" s="3">
        <f t="shared" si="23"/>
        <v>95902.38</v>
      </c>
      <c r="F45" s="3">
        <f t="shared" si="23"/>
        <v>0</v>
      </c>
      <c r="G45" s="3">
        <f t="shared" si="23"/>
        <v>0</v>
      </c>
      <c r="H45" s="3">
        <f t="shared" si="23"/>
        <v>52577.440000000002</v>
      </c>
      <c r="I45" s="3">
        <f t="shared" si="23"/>
        <v>95902.38</v>
      </c>
      <c r="J45" s="50">
        <f t="shared" si="22"/>
        <v>182.40214814566855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43787.12</v>
      </c>
      <c r="E46" s="3">
        <f t="shared" si="24"/>
        <v>80559.960000000006</v>
      </c>
      <c r="F46" s="3">
        <f t="shared" si="24"/>
        <v>0</v>
      </c>
      <c r="G46" s="3">
        <f t="shared" si="24"/>
        <v>0</v>
      </c>
      <c r="H46" s="3">
        <f t="shared" si="24"/>
        <v>43787.12</v>
      </c>
      <c r="I46" s="3">
        <f t="shared" si="24"/>
        <v>80559.960000000006</v>
      </c>
      <c r="J46" s="50">
        <f t="shared" si="22"/>
        <v>183.98095147614185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43787.12</v>
      </c>
      <c r="E47" s="84">
        <f>SUM('510:816'!E47)</f>
        <v>80559.960000000006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43787.12</v>
      </c>
      <c r="I47" s="12">
        <f t="shared" si="25"/>
        <v>80559.960000000006</v>
      </c>
      <c r="J47" s="50">
        <f t="shared" si="22"/>
        <v>183.98095147614185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1565.45</v>
      </c>
      <c r="E51" s="84">
        <f>SUM('510:816'!E51)</f>
        <v>2050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1565.45</v>
      </c>
      <c r="I51" s="12">
        <f t="shared" si="25"/>
        <v>2050</v>
      </c>
      <c r="J51" s="50">
        <f t="shared" si="22"/>
        <v>130.95276118687917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7224.87</v>
      </c>
      <c r="E52" s="3">
        <f t="shared" si="26"/>
        <v>13292.42</v>
      </c>
      <c r="F52" s="3">
        <f t="shared" si="26"/>
        <v>0</v>
      </c>
      <c r="G52" s="3">
        <f t="shared" si="26"/>
        <v>0</v>
      </c>
      <c r="H52" s="3">
        <f t="shared" si="26"/>
        <v>7224.87</v>
      </c>
      <c r="I52" s="3">
        <f t="shared" si="26"/>
        <v>13292.42</v>
      </c>
      <c r="J52" s="50">
        <f t="shared" si="22"/>
        <v>183.98144188061517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7224.87</v>
      </c>
      <c r="E54" s="84">
        <f>SUM('510:816'!E54)</f>
        <v>13292.42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7224.87</v>
      </c>
      <c r="I54" s="12">
        <f t="shared" si="27"/>
        <v>13292.42</v>
      </c>
      <c r="J54" s="50">
        <f t="shared" si="22"/>
        <v>183.98144188061517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7882.74</v>
      </c>
      <c r="E56" s="3">
        <f t="shared" ref="E56:I56" si="28">E57+E62+E70+E80+E81+E86</f>
        <v>6615.8399999999992</v>
      </c>
      <c r="F56" s="3">
        <f t="shared" si="28"/>
        <v>0</v>
      </c>
      <c r="G56" s="3">
        <f t="shared" si="28"/>
        <v>0</v>
      </c>
      <c r="H56" s="3">
        <f t="shared" si="28"/>
        <v>7882.74</v>
      </c>
      <c r="I56" s="3">
        <f t="shared" si="28"/>
        <v>6615.8399999999992</v>
      </c>
      <c r="J56" s="50">
        <f t="shared" si="22"/>
        <v>83.928177258161497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12.5</v>
      </c>
      <c r="E57" s="3">
        <f t="shared" si="29"/>
        <v>27</v>
      </c>
      <c r="F57" s="3">
        <f t="shared" si="29"/>
        <v>0</v>
      </c>
      <c r="G57" s="3">
        <f t="shared" si="29"/>
        <v>0</v>
      </c>
      <c r="H57" s="3">
        <f t="shared" si="29"/>
        <v>12.5</v>
      </c>
      <c r="I57" s="3">
        <f t="shared" si="29"/>
        <v>27</v>
      </c>
      <c r="J57" s="50">
        <f t="shared" si="22"/>
        <v>216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12.5</v>
      </c>
      <c r="E58" s="84">
        <f>SUM('510:816'!E58)</f>
        <v>27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12.5</v>
      </c>
      <c r="I58" s="12">
        <f t="shared" si="30"/>
        <v>27</v>
      </c>
      <c r="J58" s="50">
        <f t="shared" si="22"/>
        <v>216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3118.5</v>
      </c>
      <c r="E62" s="3">
        <f t="shared" si="31"/>
        <v>3297.15</v>
      </c>
      <c r="F62" s="3">
        <f t="shared" si="31"/>
        <v>0</v>
      </c>
      <c r="G62" s="3">
        <f t="shared" si="31"/>
        <v>0</v>
      </c>
      <c r="H62" s="3">
        <f t="shared" si="31"/>
        <v>3118.5</v>
      </c>
      <c r="I62" s="3">
        <f t="shared" si="31"/>
        <v>3297.15</v>
      </c>
      <c r="J62" s="50">
        <f t="shared" si="22"/>
        <v>105.72871572871574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3118.5</v>
      </c>
      <c r="E63" s="84">
        <f>SUM('510:816'!E63)</f>
        <v>3297.15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3118.5</v>
      </c>
      <c r="I63" s="12">
        <f t="shared" si="32"/>
        <v>3297.15</v>
      </c>
      <c r="J63" s="50">
        <f t="shared" si="22"/>
        <v>105.72871572871574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2437.5</v>
      </c>
      <c r="E70" s="3">
        <f t="shared" si="33"/>
        <v>3250</v>
      </c>
      <c r="F70" s="3">
        <f t="shared" si="33"/>
        <v>0</v>
      </c>
      <c r="G70" s="3">
        <f t="shared" si="33"/>
        <v>0</v>
      </c>
      <c r="H70" s="3">
        <f t="shared" si="33"/>
        <v>2437.5</v>
      </c>
      <c r="I70" s="3">
        <f t="shared" si="33"/>
        <v>3250</v>
      </c>
      <c r="J70" s="50">
        <f t="shared" si="22"/>
        <v>133.33333333333331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2437.5</v>
      </c>
      <c r="E77" s="84">
        <f>SUM('510:816'!E77)</f>
        <v>3250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2437.5</v>
      </c>
      <c r="I77" s="12">
        <f t="shared" si="34"/>
        <v>3250</v>
      </c>
      <c r="J77" s="50">
        <f t="shared" si="22"/>
        <v>133.33333333333331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2314.2399999999998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2314.2399999999998</v>
      </c>
      <c r="I80" s="12">
        <f t="shared" si="34"/>
        <v>0</v>
      </c>
      <c r="J80" s="50">
        <f t="shared" si="22"/>
        <v>0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41.69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41.69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41.69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41.69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4" zoomScaleNormal="100" workbookViewId="0">
      <selection activeCell="E91" sqref="E9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122386.48</v>
      </c>
      <c r="E6" s="2">
        <f>+E7+E14+E19+E30+E35</f>
        <v>54662.879999999997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122386.48</v>
      </c>
      <c r="E19" s="3">
        <f>E20+E25</f>
        <v>54662.879999999997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122386.48</v>
      </c>
      <c r="E20" s="3">
        <f>SUM(E21:E24)</f>
        <v>54662.879999999997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122386.48</v>
      </c>
      <c r="E21" s="4">
        <v>54662.879999999997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60460.18</v>
      </c>
      <c r="E44" s="3">
        <f>E45+E56+E94+E113+E122+E154+E165</f>
        <v>102518.22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52577.440000000002</v>
      </c>
      <c r="E45" s="3">
        <f t="shared" si="0"/>
        <v>95902.38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43787.12</v>
      </c>
      <c r="E46" s="3">
        <f t="shared" si="1"/>
        <v>80559.960000000006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43787.12</v>
      </c>
      <c r="E47" s="5">
        <v>80559.960000000006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1565.45</v>
      </c>
      <c r="E51" s="5">
        <v>2050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7224.87</v>
      </c>
      <c r="E52" s="3">
        <f t="shared" si="2"/>
        <v>13292.42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7224.87</v>
      </c>
      <c r="E54" s="5">
        <v>13292.42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7882.74</v>
      </c>
      <c r="E56" s="3">
        <f>E57+E62+E70+E80+E81+E86</f>
        <v>6615.8399999999992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12.5</v>
      </c>
      <c r="E57" s="3">
        <f t="shared" si="3"/>
        <v>27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12.5</v>
      </c>
      <c r="E58" s="5">
        <v>27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3118.5</v>
      </c>
      <c r="E62" s="3">
        <f t="shared" si="4"/>
        <v>3297.15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3118.5</v>
      </c>
      <c r="E63" s="5">
        <v>3297.15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2437.5</v>
      </c>
      <c r="E70" s="3">
        <f t="shared" si="5"/>
        <v>3250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2437.5</v>
      </c>
      <c r="E77" s="5">
        <v>3250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2314.2399999999998</v>
      </c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41.69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41.69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Slavica Bolješić</cp:lastModifiedBy>
  <cp:lastPrinted>2026-02-11T09:37:53Z</cp:lastPrinted>
  <dcterms:created xsi:type="dcterms:W3CDTF">2025-08-09T19:28:20Z</dcterms:created>
  <dcterms:modified xsi:type="dcterms:W3CDTF">2026-02-11T09:37:53Z</dcterms:modified>
</cp:coreProperties>
</file>