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G:\Dokumenti\K N J I G O V O D S T V O\OBRASCI - knjigovodstvo\2026. god\2. kvartal\"/>
    </mc:Choice>
  </mc:AlternateContent>
  <xr:revisionPtr revIDLastSave="0" documentId="8_{36264BB1-8F76-4E4E-99A7-048306BC14EC}"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c r="H327" i="9"/>
  <c r="G327" i="9"/>
  <c r="F327" i="9"/>
  <c r="E327" i="9"/>
  <c r="B327" i="9"/>
  <c r="H326" i="9"/>
  <c r="G326" i="9"/>
  <c r="F326" i="9"/>
  <c r="E326" i="9"/>
  <c r="B326" i="9"/>
  <c r="H325" i="9"/>
  <c r="G325" i="9"/>
  <c r="F325" i="9"/>
  <c r="E325" i="9"/>
  <c r="B325" i="9"/>
  <c r="H324" i="9"/>
  <c r="G324" i="9"/>
  <c r="F324" i="9"/>
  <c r="E324" i="9"/>
  <c r="B324" i="9"/>
  <c r="H323" i="9"/>
  <c r="G323" i="9"/>
  <c r="F323" i="9"/>
  <c r="E323" i="9"/>
  <c r="B323" i="9"/>
  <c r="H322" i="9"/>
  <c r="G322" i="9"/>
  <c r="F322" i="9"/>
  <c r="E322" i="9"/>
  <c r="B322" i="9"/>
  <c r="H321" i="9"/>
  <c r="G321" i="9"/>
  <c r="F321" i="9"/>
  <c r="E321" i="9"/>
  <c r="B321" i="9"/>
  <c r="H320" i="9"/>
  <c r="G320" i="9"/>
  <c r="F320" i="9"/>
  <c r="E320" i="9"/>
  <c r="B320" i="9"/>
  <c r="H319" i="9"/>
  <c r="G319" i="9"/>
  <c r="F319" i="9"/>
  <c r="E319" i="9"/>
  <c r="B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c r="H310" i="9"/>
  <c r="G310" i="9"/>
  <c r="F310" i="9"/>
  <c r="E310" i="9"/>
  <c r="B310" i="9"/>
  <c r="F309" i="9"/>
  <c r="F308" i="9"/>
  <c r="H307" i="9"/>
  <c r="G307" i="9"/>
  <c r="F307" i="9"/>
  <c r="E307" i="9"/>
  <c r="B307" i="9"/>
  <c r="F306" i="9"/>
  <c r="H305" i="9"/>
  <c r="G305" i="9"/>
  <c r="F305" i="9"/>
  <c r="E305" i="9"/>
  <c r="B305" i="9"/>
  <c r="H304" i="9"/>
  <c r="G304" i="9"/>
  <c r="F304" i="9"/>
  <c r="E304" i="9"/>
  <c r="B304" i="9"/>
  <c r="H303" i="9"/>
  <c r="G303" i="9"/>
  <c r="F303" i="9"/>
  <c r="E303" i="9"/>
  <c r="B303" i="9"/>
  <c r="F302" i="9"/>
  <c r="F301" i="9"/>
  <c r="F300" i="9"/>
  <c r="F299" i="9"/>
  <c r="F298" i="9"/>
  <c r="F297" i="9"/>
  <c r="L296" i="9"/>
  <c r="H296" i="9"/>
  <c r="F296" i="9"/>
  <c r="F295" i="9"/>
  <c r="I294" i="9"/>
  <c r="H294" i="9"/>
  <c r="F294" i="9"/>
  <c r="E294" i="9"/>
  <c r="B294" i="9"/>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F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G296" i="9" s="1"/>
  <c r="E296" i="9" s="1"/>
  <c r="B296" i="9" s="1"/>
  <c r="I3" i="9"/>
  <c r="H3" i="9"/>
  <c r="G3" i="9"/>
  <c r="D104" i="8"/>
  <c r="D97" i="8"/>
  <c r="D92" i="8"/>
  <c r="D87" i="8"/>
  <c r="D82" i="8"/>
  <c r="D77" i="8"/>
  <c r="D72" i="8"/>
  <c r="D67" i="8"/>
  <c r="D62" i="8"/>
  <c r="D57" i="8"/>
  <c r="D52" i="8"/>
  <c r="D51" i="8"/>
  <c r="D46" i="8"/>
  <c r="D45" i="8"/>
  <c r="D37" i="8"/>
  <c r="D27" i="8"/>
  <c r="D25" i="8"/>
  <c r="D18" i="8"/>
  <c r="D8" i="8"/>
  <c r="D6"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E250" i="5"/>
  <c r="D250" i="5"/>
  <c r="F250"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D218" i="5"/>
  <c r="F217" i="5"/>
  <c r="F216" i="5"/>
  <c r="F215" i="5"/>
  <c r="F214" i="5"/>
  <c r="F213" i="5"/>
  <c r="F212" i="5"/>
  <c r="F211" i="5"/>
  <c r="E210" i="5"/>
  <c r="D210" i="5"/>
  <c r="F210" i="5" s="1"/>
  <c r="F209" i="5"/>
  <c r="F208" i="5"/>
  <c r="F207" i="5"/>
  <c r="F206" i="5"/>
  <c r="F205" i="5"/>
  <c r="F204" i="5"/>
  <c r="E203" i="5"/>
  <c r="D203" i="5"/>
  <c r="F203" i="5" s="1"/>
  <c r="E202" i="5"/>
  <c r="H337" i="9"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E176" i="5"/>
  <c r="D176" i="5"/>
  <c r="F176" i="5" s="1"/>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D88" i="5"/>
  <c r="F88" i="5" s="1"/>
  <c r="F87" i="5"/>
  <c r="F86" i="5"/>
  <c r="F85" i="5"/>
  <c r="F84" i="5"/>
  <c r="F83" i="5"/>
  <c r="E82" i="5"/>
  <c r="D82" i="5"/>
  <c r="F82" i="5" s="1"/>
  <c r="F81" i="5"/>
  <c r="F80" i="5"/>
  <c r="F79" i="5"/>
  <c r="F78" i="5"/>
  <c r="F77" i="5"/>
  <c r="E76" i="5"/>
  <c r="D76" i="5"/>
  <c r="F76" i="5" s="1"/>
  <c r="F75" i="5"/>
  <c r="F74" i="5"/>
  <c r="F73" i="5"/>
  <c r="F72" i="5"/>
  <c r="E71" i="5"/>
  <c r="D71" i="5"/>
  <c r="F71" i="5" s="1"/>
  <c r="E70" i="5"/>
  <c r="D70" i="5"/>
  <c r="F70" i="5" s="1"/>
  <c r="E69" i="5"/>
  <c r="D69" i="5"/>
  <c r="F69"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99" i="9"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73" i="4"/>
  <c r="F473" i="4" s="1"/>
  <c r="F472" i="4"/>
  <c r="F471" i="4"/>
  <c r="E470" i="4"/>
  <c r="D470" i="4"/>
  <c r="F470" i="4" s="1"/>
  <c r="F469" i="4"/>
  <c r="F468" i="4"/>
  <c r="E467" i="4"/>
  <c r="D467" i="4"/>
  <c r="F467" i="4" s="1"/>
  <c r="E466"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30" i="4"/>
  <c r="E639" i="4" s="1"/>
  <c r="D430" i="4"/>
  <c r="E428" i="4"/>
  <c r="D428" i="4"/>
  <c r="F428" i="4" s="1"/>
  <c r="E427" i="4"/>
  <c r="D427" i="4"/>
  <c r="E426" i="4"/>
  <c r="E647" i="4" s="1"/>
  <c r="D426" i="4"/>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E417" i="4" s="1"/>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D230" i="4"/>
  <c r="F230"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E152" i="4"/>
  <c r="E299" i="4" s="1"/>
  <c r="D152" i="4"/>
  <c r="F151" i="4"/>
  <c r="F150" i="4"/>
  <c r="F149" i="4"/>
  <c r="F148" i="4"/>
  <c r="F147" i="4"/>
  <c r="F146" i="4"/>
  <c r="F145" i="4"/>
  <c r="F144" i="4"/>
  <c r="F143" i="4"/>
  <c r="F142" i="4"/>
  <c r="E141" i="4"/>
  <c r="D141" i="4"/>
  <c r="F141" i="4" s="1"/>
  <c r="E140" i="4"/>
  <c r="D140" i="4"/>
  <c r="F140" i="4" s="1"/>
  <c r="F139" i="4"/>
  <c r="F138" i="4"/>
  <c r="F137" i="4"/>
  <c r="F136" i="4"/>
  <c r="E135" i="4"/>
  <c r="D135" i="4"/>
  <c r="F135" i="4" s="1"/>
  <c r="E134" i="4"/>
  <c r="D134" i="4"/>
  <c r="F134" i="4" s="1"/>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I18" i="3"/>
  <c r="H18" i="3"/>
  <c r="G18" i="3"/>
  <c r="B18" i="3"/>
  <c r="I17" i="3"/>
  <c r="H17" i="3"/>
  <c r="G17" i="3"/>
  <c r="B17" i="3"/>
  <c r="H10" i="3" a="1"/>
  <c r="H10" i="3"/>
  <c r="L3" i="9" s="1"/>
  <c r="C1685" i="1"/>
  <c r="C1684" i="1"/>
  <c r="C1683" i="1"/>
  <c r="C1682" i="1"/>
  <c r="C1681" i="1"/>
  <c r="C1680"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6"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1" i="1"/>
  <c r="D636" i="1"/>
  <c r="C636" i="1"/>
  <c r="D635" i="1"/>
  <c r="C635" i="1"/>
  <c r="D633"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16" i="1"/>
  <c r="C416" i="1"/>
  <c r="D415" i="1"/>
  <c r="C415" i="1"/>
  <c r="D414" i="1"/>
  <c r="C414" i="1"/>
  <c r="D412" i="1"/>
  <c r="D411" i="1"/>
  <c r="C411" i="1"/>
  <c r="D410" i="1"/>
  <c r="C410" i="1"/>
  <c r="D409" i="1"/>
  <c r="C409" i="1"/>
  <c r="D408" i="1"/>
  <c r="C408" i="1"/>
  <c r="D407" i="1"/>
  <c r="C407"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5"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 r="H2" i="1" l="1"/>
  <c r="G2" i="1"/>
  <c r="H3" i="1"/>
  <c r="G3" i="1"/>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8" i="1"/>
  <c r="G78"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2" i="1"/>
  <c r="G102"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0" i="1"/>
  <c r="G120"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G135" i="1"/>
  <c r="H136" i="1"/>
  <c r="G136" i="1"/>
  <c r="H137" i="1"/>
  <c r="G137" i="1"/>
  <c r="H138" i="1"/>
  <c r="G138" i="1"/>
  <c r="H139" i="1"/>
  <c r="G139" i="1"/>
  <c r="H140" i="1"/>
  <c r="G140" i="1"/>
  <c r="H141" i="1"/>
  <c r="G141" i="1"/>
  <c r="H142" i="1"/>
  <c r="G142" i="1"/>
  <c r="H143" i="1"/>
  <c r="G143" i="1"/>
  <c r="H144" i="1"/>
  <c r="G144" i="1"/>
  <c r="H145" i="1"/>
  <c r="G145" i="1"/>
  <c r="H146" i="1"/>
  <c r="G146" i="1"/>
  <c r="H147" i="1"/>
  <c r="G147" i="1"/>
  <c r="H148" i="1"/>
  <c r="G148" i="1"/>
  <c r="H149" i="1"/>
  <c r="G149" i="1"/>
  <c r="H150" i="1"/>
  <c r="G150" i="1"/>
  <c r="H151" i="1"/>
  <c r="G151" i="1"/>
  <c r="H152" i="1"/>
  <c r="G152" i="1"/>
  <c r="H153" i="1"/>
  <c r="G153" i="1"/>
  <c r="H154" i="1"/>
  <c r="G154" i="1"/>
  <c r="H155" i="1"/>
  <c r="G155" i="1"/>
  <c r="H156" i="1"/>
  <c r="G156" i="1"/>
  <c r="H157" i="1"/>
  <c r="G157" i="1"/>
  <c r="H158" i="1"/>
  <c r="G158" i="1"/>
  <c r="H159" i="1"/>
  <c r="G159"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2" i="1"/>
  <c r="G192"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0" i="1"/>
  <c r="G220"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8" i="1"/>
  <c r="G248"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5" i="1"/>
  <c r="G285" i="1"/>
  <c r="H286" i="1"/>
  <c r="G286" i="1"/>
  <c r="H287" i="1"/>
  <c r="G287" i="1"/>
  <c r="H288" i="1"/>
  <c r="G288" i="1"/>
  <c r="H289" i="1"/>
  <c r="G289" i="1"/>
  <c r="H290" i="1"/>
  <c r="G290" i="1"/>
  <c r="H291" i="1"/>
  <c r="G291" i="1"/>
  <c r="H292" i="1"/>
  <c r="G292" i="1"/>
  <c r="H293" i="1"/>
  <c r="G293" i="1"/>
  <c r="H294" i="1"/>
  <c r="G294" i="1"/>
  <c r="H298" i="1"/>
  <c r="G298" i="1"/>
  <c r="H299"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5" i="1"/>
  <c r="G345" i="1"/>
  <c r="H346" i="1"/>
  <c r="G346"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2" i="1"/>
  <c r="G402" i="1"/>
  <c r="H403" i="1"/>
  <c r="G403" i="1"/>
  <c r="H404" i="1"/>
  <c r="G404" i="1"/>
  <c r="H405" i="1"/>
  <c r="G405" i="1"/>
  <c r="H406" i="1"/>
  <c r="G406" i="1"/>
  <c r="H407" i="1"/>
  <c r="G407" i="1"/>
  <c r="H408" i="1"/>
  <c r="G408" i="1"/>
  <c r="H409" i="1"/>
  <c r="G409" i="1"/>
  <c r="H410" i="1"/>
  <c r="G410" i="1"/>
  <c r="H411" i="1"/>
  <c r="G411" i="1"/>
  <c r="H414" i="1"/>
  <c r="G414" i="1"/>
  <c r="H415" i="1"/>
  <c r="G415" i="1"/>
  <c r="H416" i="1"/>
  <c r="G416"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3" i="1"/>
  <c r="G453" i="1"/>
  <c r="H454" i="1"/>
  <c r="G454" i="1"/>
  <c r="H455" i="1"/>
  <c r="G455" i="1"/>
  <c r="H456" i="1"/>
  <c r="G456" i="1"/>
  <c r="H457"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8" i="1"/>
  <c r="G478"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3" i="1"/>
  <c r="G513" i="1"/>
  <c r="H514" i="1"/>
  <c r="G514" i="1"/>
  <c r="H515" i="1"/>
  <c r="G515" i="1"/>
  <c r="H516" i="1"/>
  <c r="G516" i="1"/>
  <c r="H517" i="1"/>
  <c r="G517" i="1"/>
  <c r="H518" i="1"/>
  <c r="G518" i="1"/>
  <c r="H519" i="1"/>
  <c r="G519" i="1"/>
  <c r="H520" i="1"/>
  <c r="G520" i="1"/>
  <c r="H521" i="1"/>
  <c r="G521" i="1"/>
  <c r="H522" i="1"/>
  <c r="G522" i="1"/>
  <c r="H523" i="1"/>
  <c r="G523"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1" i="1"/>
  <c r="G561" i="1"/>
  <c r="H562" i="1"/>
  <c r="G562" i="1"/>
  <c r="H563" i="1"/>
  <c r="G563" i="1"/>
  <c r="H564" i="1"/>
  <c r="G564" i="1"/>
  <c r="H565" i="1"/>
  <c r="G565" i="1"/>
  <c r="H566" i="1"/>
  <c r="G566" i="1"/>
  <c r="H567" i="1"/>
  <c r="G567" i="1"/>
  <c r="H568" i="1"/>
  <c r="G568" i="1"/>
  <c r="H569" i="1"/>
  <c r="G569" i="1"/>
  <c r="H570" i="1"/>
  <c r="G570" i="1"/>
  <c r="H571" i="1"/>
  <c r="G571" i="1"/>
  <c r="H572" i="1"/>
  <c r="G572" i="1"/>
  <c r="H573" i="1"/>
  <c r="G573" i="1"/>
  <c r="H574" i="1"/>
  <c r="G574" i="1"/>
  <c r="H575" i="1"/>
  <c r="G575" i="1"/>
  <c r="H576" i="1"/>
  <c r="G576" i="1"/>
  <c r="H577" i="1"/>
  <c r="G577" i="1"/>
  <c r="H578" i="1"/>
  <c r="G578" i="1"/>
  <c r="H579" i="1"/>
  <c r="G579" i="1"/>
  <c r="H580" i="1"/>
  <c r="G580" i="1"/>
  <c r="H581" i="1"/>
  <c r="G581" i="1"/>
  <c r="H582" i="1"/>
  <c r="G582" i="1"/>
  <c r="H583" i="1"/>
  <c r="G583" i="1"/>
  <c r="H584" i="1"/>
  <c r="G584" i="1"/>
  <c r="H585" i="1"/>
  <c r="G585" i="1"/>
  <c r="H586" i="1"/>
  <c r="G586" i="1"/>
  <c r="H587" i="1"/>
  <c r="G587"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29" i="1"/>
  <c r="G629" i="1"/>
  <c r="H630" i="1"/>
  <c r="G630" i="1"/>
  <c r="H631" i="1"/>
  <c r="G631" i="1"/>
  <c r="H632" i="1"/>
  <c r="G632" i="1"/>
  <c r="H635" i="1"/>
  <c r="G635" i="1"/>
  <c r="H636" i="1"/>
  <c r="G636"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984" i="1"/>
  <c r="G984" i="1"/>
  <c r="H985" i="1"/>
  <c r="G985" i="1"/>
  <c r="H986" i="1"/>
  <c r="G986" i="1"/>
  <c r="H987" i="1"/>
  <c r="G987" i="1"/>
  <c r="H988" i="1"/>
  <c r="G988" i="1"/>
  <c r="H989" i="1"/>
  <c r="G989" i="1"/>
  <c r="H990" i="1"/>
  <c r="G990"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8" i="3"/>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6" i="1"/>
  <c r="G1046"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6" i="1"/>
  <c r="G1096"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2" i="1"/>
  <c r="G1112"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2" i="1"/>
  <c r="G1152" i="1"/>
  <c r="H1153" i="1"/>
  <c r="G1153"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7" i="1"/>
  <c r="G1167"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4" i="1"/>
  <c r="G1214" i="1"/>
  <c r="H1215" i="1"/>
  <c r="G1215" i="1"/>
  <c r="H1216" i="1"/>
  <c r="G1216" i="1"/>
  <c r="H1217" i="1"/>
  <c r="G1217" i="1"/>
  <c r="H1218" i="1"/>
  <c r="G1218" i="1"/>
  <c r="H1219" i="1"/>
  <c r="G1219" i="1"/>
  <c r="H1220" i="1"/>
  <c r="G1220" i="1"/>
  <c r="H1221" i="1"/>
  <c r="G1221" i="1"/>
  <c r="H1222" i="1"/>
  <c r="G1222"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299" i="1"/>
  <c r="G1299"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29" i="1"/>
  <c r="G1329"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3" i="1"/>
  <c r="G1383"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8" i="1"/>
  <c r="G1408"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5" i="1"/>
  <c r="G1435" i="1"/>
  <c r="H1436" i="1"/>
  <c r="G1436" i="1"/>
  <c r="H1437" i="1"/>
  <c r="G1437" i="1"/>
  <c r="H1438" i="1"/>
  <c r="G1438" i="1"/>
  <c r="H1439" i="1"/>
  <c r="G1439" i="1"/>
  <c r="H1440" i="1"/>
  <c r="G1440" i="1"/>
  <c r="H1441" i="1"/>
  <c r="G1441" i="1"/>
  <c r="H1442" i="1"/>
  <c r="G1442" i="1"/>
  <c r="H1443" i="1"/>
  <c r="G1443" i="1"/>
  <c r="H1444" i="1"/>
  <c r="G1444" i="1"/>
  <c r="H1445" i="1"/>
  <c r="G1445" i="1"/>
  <c r="H1446" i="1"/>
  <c r="G1446" i="1"/>
  <c r="H1447" i="1"/>
  <c r="G1447" i="1"/>
  <c r="H1448" i="1"/>
  <c r="G1448" i="1"/>
  <c r="H1449" i="1"/>
  <c r="G1449" i="1"/>
  <c r="H1450" i="1"/>
  <c r="G1450" i="1"/>
  <c r="H1451" i="1"/>
  <c r="G1451" i="1"/>
  <c r="H1452" i="1"/>
  <c r="G1452" i="1"/>
  <c r="H1453" i="1"/>
  <c r="G1453" i="1"/>
  <c r="H1454" i="1"/>
  <c r="G1454" i="1"/>
  <c r="H1455" i="1"/>
  <c r="G1455" i="1"/>
  <c r="H1456" i="1"/>
  <c r="G1456" i="1"/>
  <c r="H1457" i="1"/>
  <c r="G1457" i="1"/>
  <c r="H1458" i="1"/>
  <c r="G1458" i="1"/>
  <c r="H1459" i="1"/>
  <c r="G1459" i="1"/>
  <c r="H1460" i="1"/>
  <c r="G1460" i="1"/>
  <c r="H1461" i="1"/>
  <c r="G1461" i="1"/>
  <c r="H1462" i="1"/>
  <c r="G1462" i="1"/>
  <c r="H1463" i="1"/>
  <c r="G1463" i="1"/>
  <c r="H1464" i="1"/>
  <c r="G1464" i="1"/>
  <c r="H1465" i="1"/>
  <c r="G1465" i="1"/>
  <c r="H1466" i="1"/>
  <c r="G1466" i="1"/>
  <c r="H1467" i="1"/>
  <c r="G1467" i="1"/>
  <c r="H1468" i="1"/>
  <c r="G1468" i="1"/>
  <c r="H1469" i="1"/>
  <c r="G1469" i="1"/>
  <c r="H1470" i="1"/>
  <c r="G1470" i="1"/>
  <c r="H1471" i="1"/>
  <c r="G1471" i="1"/>
  <c r="H1472" i="1"/>
  <c r="G1472" i="1"/>
  <c r="H1473" i="1"/>
  <c r="G1473" i="1"/>
  <c r="H1474" i="1"/>
  <c r="G1474" i="1"/>
  <c r="H1475" i="1"/>
  <c r="G1475" i="1"/>
  <c r="H1476" i="1"/>
  <c r="G1476" i="1"/>
  <c r="H1477" i="1"/>
  <c r="G1477" i="1"/>
  <c r="H1478" i="1"/>
  <c r="G1478" i="1"/>
  <c r="H1479" i="1"/>
  <c r="G1479" i="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7" i="1"/>
  <c r="G1517" i="1"/>
  <c r="H1518" i="1"/>
  <c r="G1518" i="1"/>
  <c r="H1519" i="1"/>
  <c r="G1519" i="1"/>
  <c r="H1520" i="1"/>
  <c r="G1520" i="1"/>
  <c r="H1521" i="1"/>
  <c r="G1521" i="1"/>
  <c r="H1522" i="1"/>
  <c r="G1522" i="1"/>
  <c r="H1523" i="1"/>
  <c r="G1523" i="1"/>
  <c r="H1524" i="1"/>
  <c r="G1524" i="1"/>
  <c r="H1525" i="1"/>
  <c r="G1525" i="1"/>
  <c r="H1526" i="1"/>
  <c r="G1526" i="1"/>
  <c r="H1527" i="1"/>
  <c r="G1527" i="1"/>
  <c r="H1528" i="1"/>
  <c r="G1528" i="1"/>
  <c r="H1529" i="1"/>
  <c r="G1529" i="1"/>
  <c r="H1530" i="1"/>
  <c r="G1530" i="1"/>
  <c r="H1531" i="1"/>
  <c r="G1531" i="1"/>
  <c r="H1532" i="1"/>
  <c r="G1532" i="1"/>
  <c r="H1533" i="1"/>
  <c r="G1533" i="1"/>
  <c r="H1534" i="1"/>
  <c r="G1534" i="1"/>
  <c r="H1535" i="1"/>
  <c r="G1535" i="1"/>
  <c r="H1537" i="1"/>
  <c r="G1537" i="1"/>
  <c r="H1538" i="1"/>
  <c r="G1538" i="1"/>
  <c r="H1539" i="1"/>
  <c r="G1539" i="1"/>
  <c r="J1540" i="1"/>
  <c r="H1540" i="1"/>
  <c r="G1540" i="1"/>
  <c r="I1540" i="1" s="1"/>
  <c r="J1541" i="1"/>
  <c r="H1541" i="1"/>
  <c r="G1541" i="1"/>
  <c r="I1541" i="1" s="1"/>
  <c r="J1542" i="1"/>
  <c r="H1542" i="1"/>
  <c r="G1542" i="1"/>
  <c r="I1542" i="1" s="1"/>
  <c r="J1543" i="1"/>
  <c r="H1543" i="1"/>
  <c r="G1543" i="1"/>
  <c r="I1543" i="1" s="1"/>
  <c r="J1544" i="1"/>
  <c r="H1544" i="1"/>
  <c r="G1544" i="1"/>
  <c r="I1544" i="1" s="1"/>
  <c r="J1545" i="1"/>
  <c r="H1545" i="1"/>
  <c r="G1545" i="1"/>
  <c r="I1545" i="1" s="1"/>
  <c r="J1546" i="1"/>
  <c r="H1546" i="1"/>
  <c r="G1546" i="1"/>
  <c r="J1547" i="1"/>
  <c r="H1547" i="1"/>
  <c r="G1547" i="1"/>
  <c r="I1547" i="1" s="1"/>
  <c r="J1548" i="1"/>
  <c r="H1548" i="1"/>
  <c r="G1548" i="1"/>
  <c r="I1548" i="1" s="1"/>
  <c r="J1549" i="1"/>
  <c r="H1549" i="1"/>
  <c r="G1549" i="1"/>
  <c r="I1549" i="1" s="1"/>
  <c r="J1550" i="1"/>
  <c r="H1550" i="1"/>
  <c r="G1550" i="1"/>
  <c r="I1550" i="1" s="1"/>
  <c r="J1551" i="1"/>
  <c r="H1551" i="1"/>
  <c r="G1551" i="1"/>
  <c r="I1551" i="1" s="1"/>
  <c r="J1552" i="1"/>
  <c r="H1552" i="1"/>
  <c r="G1552" i="1"/>
  <c r="I1552" i="1" s="1"/>
  <c r="J1553" i="1"/>
  <c r="H1553" i="1"/>
  <c r="G1553" i="1"/>
  <c r="I1553" i="1" s="1"/>
  <c r="H1554" i="1"/>
  <c r="G1554" i="1"/>
  <c r="H1555" i="1"/>
  <c r="G1555" i="1"/>
  <c r="J1556" i="1"/>
  <c r="H1556" i="1"/>
  <c r="G1556" i="1"/>
  <c r="I1556" i="1" s="1"/>
  <c r="J1557" i="1"/>
  <c r="H1557" i="1"/>
  <c r="G1557" i="1"/>
  <c r="I1557" i="1" s="1"/>
  <c r="J1558" i="1"/>
  <c r="H1558" i="1"/>
  <c r="G1558" i="1"/>
  <c r="I1558" i="1" s="1"/>
  <c r="J1559" i="1"/>
  <c r="H1559" i="1"/>
  <c r="G1559" i="1"/>
  <c r="I1559" i="1" s="1"/>
  <c r="J1560" i="1"/>
  <c r="H1560" i="1"/>
  <c r="G1560" i="1"/>
  <c r="I1560" i="1" s="1"/>
  <c r="J1561" i="1"/>
  <c r="H1561" i="1"/>
  <c r="G1561" i="1"/>
  <c r="I1561" i="1" s="1"/>
  <c r="H1562" i="1"/>
  <c r="G1562" i="1"/>
  <c r="J1563" i="1"/>
  <c r="H1563" i="1"/>
  <c r="G1563" i="1"/>
  <c r="I1563" i="1" s="1"/>
  <c r="J1564" i="1"/>
  <c r="H1564" i="1"/>
  <c r="G1564" i="1"/>
  <c r="I1564" i="1" s="1"/>
  <c r="J1565" i="1"/>
  <c r="H1565" i="1"/>
  <c r="G1565" i="1"/>
  <c r="I1565" i="1" s="1"/>
  <c r="J1566" i="1"/>
  <c r="H1566" i="1"/>
  <c r="G1566" i="1"/>
  <c r="I1566" i="1" s="1"/>
  <c r="J1567" i="1"/>
  <c r="H1567" i="1"/>
  <c r="G1567" i="1"/>
  <c r="I1567" i="1" s="1"/>
  <c r="J1568" i="1"/>
  <c r="H1568" i="1"/>
  <c r="G1568" i="1"/>
  <c r="I1568" i="1" s="1"/>
  <c r="J1569" i="1"/>
  <c r="H1569" i="1"/>
  <c r="G1569" i="1"/>
  <c r="I1569" i="1" s="1"/>
  <c r="H1570" i="1"/>
  <c r="G1570" i="1"/>
  <c r="H1571" i="1"/>
  <c r="G1571" i="1"/>
  <c r="J1572" i="1"/>
  <c r="H1572" i="1"/>
  <c r="G1572" i="1"/>
  <c r="I1572" i="1" s="1"/>
  <c r="J1573" i="1"/>
  <c r="H1573" i="1"/>
  <c r="G1573" i="1"/>
  <c r="I1573" i="1" s="1"/>
  <c r="J1574" i="1"/>
  <c r="H1574" i="1"/>
  <c r="G1574" i="1"/>
  <c r="I1574" i="1" s="1"/>
  <c r="J1575" i="1"/>
  <c r="H1575" i="1"/>
  <c r="G1575" i="1"/>
  <c r="I1575" i="1" s="1"/>
  <c r="H1576" i="1"/>
  <c r="G1576" i="1"/>
  <c r="J1577" i="1"/>
  <c r="H1577" i="1"/>
  <c r="G1577" i="1"/>
  <c r="I1577" i="1" s="1"/>
  <c r="J1578" i="1"/>
  <c r="H1578" i="1"/>
  <c r="G1578" i="1"/>
  <c r="I1578" i="1" s="1"/>
  <c r="J1579" i="1"/>
  <c r="H1579" i="1"/>
  <c r="G1579" i="1"/>
  <c r="I1579" i="1" s="1"/>
  <c r="J1580" i="1"/>
  <c r="H1580" i="1"/>
  <c r="G1580" i="1"/>
  <c r="I1580" i="1" s="1"/>
  <c r="H1581" i="1"/>
  <c r="G1581" i="1"/>
  <c r="H1582" i="1"/>
  <c r="G1582" i="1"/>
  <c r="H1583" i="1"/>
  <c r="G1583" i="1"/>
  <c r="H1584" i="1"/>
  <c r="G1584" i="1"/>
  <c r="H1585" i="1"/>
  <c r="G1585" i="1"/>
  <c r="H1586" i="1"/>
  <c r="G1586" i="1"/>
  <c r="H1587" i="1"/>
  <c r="G1587" i="1"/>
  <c r="H1588" i="1"/>
  <c r="G1588" i="1"/>
  <c r="H1589" i="1"/>
  <c r="G1589" i="1"/>
  <c r="H1590" i="1"/>
  <c r="G1590" i="1"/>
  <c r="H1591" i="1"/>
  <c r="G1591" i="1"/>
  <c r="H1592" i="1"/>
  <c r="G1592" i="1"/>
  <c r="H1593" i="1"/>
  <c r="G1593" i="1"/>
  <c r="H1594" i="1"/>
  <c r="G1594" i="1"/>
  <c r="H1595" i="1"/>
  <c r="G1595" i="1"/>
  <c r="H1596" i="1"/>
  <c r="G1596" i="1"/>
  <c r="H1597" i="1"/>
  <c r="G1597" i="1"/>
  <c r="H1598" i="1"/>
  <c r="G1598" i="1"/>
  <c r="H1599" i="1"/>
  <c r="G1599" i="1"/>
  <c r="H1600" i="1"/>
  <c r="G1600" i="1"/>
  <c r="H1601" i="1"/>
  <c r="G1601" i="1"/>
  <c r="H1602" i="1"/>
  <c r="G1602" i="1"/>
  <c r="H1603" i="1"/>
  <c r="G1603" i="1"/>
  <c r="H1604" i="1"/>
  <c r="G1604" i="1"/>
  <c r="H1605" i="1"/>
  <c r="G1605" i="1"/>
  <c r="H1606" i="1"/>
  <c r="G1606" i="1"/>
  <c r="H1607" i="1"/>
  <c r="G1607" i="1"/>
  <c r="H1608" i="1"/>
  <c r="G1608" i="1"/>
  <c r="H1609" i="1"/>
  <c r="G1609" i="1"/>
  <c r="H1610" i="1"/>
  <c r="G1610" i="1"/>
  <c r="H1611" i="1"/>
  <c r="G1611" i="1"/>
  <c r="H1612" i="1"/>
  <c r="G1612" i="1"/>
  <c r="H1613" i="1"/>
  <c r="G1613" i="1"/>
  <c r="H1614" i="1"/>
  <c r="G1614" i="1"/>
  <c r="H1615" i="1"/>
  <c r="G1615" i="1"/>
  <c r="H1616" i="1"/>
  <c r="G1616" i="1"/>
  <c r="H1617" i="1"/>
  <c r="G1617" i="1"/>
  <c r="H1618" i="1"/>
  <c r="G1618" i="1"/>
  <c r="H1619" i="1"/>
  <c r="G1619" i="1"/>
  <c r="H1621" i="1"/>
  <c r="G1621" i="1"/>
  <c r="H1622" i="1"/>
  <c r="G1622" i="1"/>
  <c r="H1623" i="1"/>
  <c r="G1623" i="1"/>
  <c r="H1624" i="1"/>
  <c r="G1624" i="1"/>
  <c r="H1625" i="1"/>
  <c r="G1625" i="1"/>
  <c r="H1626" i="1"/>
  <c r="G1626" i="1"/>
  <c r="H1627" i="1"/>
  <c r="G1627" i="1"/>
  <c r="H1628" i="1"/>
  <c r="G1628" i="1"/>
  <c r="H1629" i="1"/>
  <c r="G1629" i="1"/>
  <c r="H1630" i="1"/>
  <c r="G1630" i="1"/>
  <c r="H1631" i="1"/>
  <c r="G1631" i="1"/>
  <c r="H1632" i="1"/>
  <c r="G1632" i="1"/>
  <c r="H1633" i="1"/>
  <c r="G1633" i="1"/>
  <c r="H1634" i="1"/>
  <c r="G1634" i="1"/>
  <c r="H1635" i="1"/>
  <c r="G1635" i="1"/>
  <c r="H1636" i="1"/>
  <c r="G1636" i="1"/>
  <c r="H1637" i="1"/>
  <c r="G1637" i="1"/>
  <c r="H1638" i="1"/>
  <c r="G1638" i="1"/>
  <c r="H1639" i="1"/>
  <c r="G1639" i="1"/>
  <c r="H1640" i="1"/>
  <c r="G1640" i="1"/>
  <c r="H1641" i="1"/>
  <c r="G1641" i="1"/>
  <c r="H1642" i="1"/>
  <c r="G1642" i="1"/>
  <c r="H1643" i="1"/>
  <c r="G1643" i="1"/>
  <c r="H1644" i="1"/>
  <c r="G1644" i="1"/>
  <c r="H1645" i="1"/>
  <c r="G1645" i="1"/>
  <c r="H1646" i="1"/>
  <c r="G1646" i="1"/>
  <c r="H1647" i="1"/>
  <c r="G1647" i="1"/>
  <c r="H1648" i="1"/>
  <c r="G1648" i="1"/>
  <c r="H1649" i="1"/>
  <c r="G1649" i="1"/>
  <c r="H1650" i="1"/>
  <c r="G1650" i="1"/>
  <c r="H1651" i="1"/>
  <c r="G1651" i="1"/>
  <c r="H1652" i="1"/>
  <c r="G1652" i="1"/>
  <c r="H1653" i="1"/>
  <c r="G1653" i="1"/>
  <c r="H1654" i="1"/>
  <c r="G1654" i="1"/>
  <c r="H1655" i="1"/>
  <c r="G1655" i="1"/>
  <c r="H1656" i="1"/>
  <c r="G1656" i="1"/>
  <c r="H1657" i="1"/>
  <c r="G1657" i="1"/>
  <c r="H1658" i="1"/>
  <c r="G1658" i="1"/>
  <c r="H1659" i="1"/>
  <c r="G1659" i="1"/>
  <c r="H1660" i="1"/>
  <c r="G1660" i="1"/>
  <c r="H1661" i="1"/>
  <c r="G1661" i="1"/>
  <c r="H1662" i="1"/>
  <c r="G1662" i="1"/>
  <c r="H1663" i="1"/>
  <c r="G1663" i="1"/>
  <c r="H1664" i="1"/>
  <c r="G1664" i="1"/>
  <c r="H1665" i="1"/>
  <c r="G1665" i="1"/>
  <c r="H1666" i="1"/>
  <c r="G1666" i="1"/>
  <c r="H1667" i="1"/>
  <c r="G1667" i="1"/>
  <c r="H1668" i="1"/>
  <c r="G1668" i="1"/>
  <c r="H1669" i="1"/>
  <c r="G1669" i="1"/>
  <c r="H1670" i="1"/>
  <c r="G1670" i="1"/>
  <c r="H1671" i="1"/>
  <c r="G1671" i="1"/>
  <c r="H1672" i="1"/>
  <c r="G1672" i="1"/>
  <c r="H1673" i="1"/>
  <c r="G1673" i="1"/>
  <c r="H1674" i="1"/>
  <c r="G1674" i="1"/>
  <c r="H1675" i="1"/>
  <c r="G1675" i="1"/>
  <c r="H1676" i="1"/>
  <c r="G1676" i="1"/>
  <c r="H1677" i="1"/>
  <c r="G1677" i="1"/>
  <c r="H1678" i="1"/>
  <c r="G1678" i="1"/>
  <c r="H1679" i="1"/>
  <c r="G1679" i="1"/>
  <c r="H1680" i="1"/>
  <c r="G1680" i="1"/>
  <c r="H1681" i="1"/>
  <c r="G1681" i="1"/>
  <c r="H1682" i="1"/>
  <c r="G1682" i="1"/>
  <c r="H1683" i="1"/>
  <c r="G1683" i="1"/>
  <c r="H1684" i="1"/>
  <c r="G1684" i="1"/>
  <c r="H1685" i="1"/>
  <c r="G1685" i="1"/>
  <c r="D422" i="4"/>
  <c r="F6" i="4"/>
  <c r="E422" i="4"/>
  <c r="E300" i="4"/>
  <c r="D296" i="1" s="1"/>
  <c r="D299" i="4"/>
  <c r="F152" i="4"/>
  <c r="E423" i="4"/>
  <c r="E301" i="4"/>
  <c r="D297" i="1" s="1"/>
  <c r="H24" i="9"/>
  <c r="G24" i="9"/>
  <c r="E24" i="9" s="1"/>
  <c r="F153" i="4"/>
  <c r="D417" i="4"/>
  <c r="F308" i="4"/>
  <c r="D418" i="4"/>
  <c r="F360" i="4"/>
  <c r="E418" i="4"/>
  <c r="D413" i="1" s="1"/>
  <c r="D647" i="4"/>
  <c r="F426" i="4"/>
  <c r="D648" i="4"/>
  <c r="F427" i="4"/>
  <c r="E648" i="4"/>
  <c r="D642" i="1" s="1"/>
  <c r="D639" i="4"/>
  <c r="F430" i="4"/>
  <c r="D640" i="4"/>
  <c r="F535" i="4"/>
  <c r="E640" i="4"/>
  <c r="D634" i="1" s="1"/>
  <c r="G156" i="9"/>
  <c r="E156" i="9" s="1"/>
  <c r="B156" i="9" s="1"/>
  <c r="F607" i="4"/>
  <c r="G306" i="9"/>
  <c r="E306" i="9" s="1"/>
  <c r="B306" i="9" s="1"/>
  <c r="G299" i="9"/>
  <c r="E299" i="9" s="1"/>
  <c r="F6" i="5"/>
  <c r="G313" i="9"/>
  <c r="E313" i="9" s="1"/>
  <c r="B313" i="9" s="1"/>
  <c r="F89" i="5"/>
  <c r="G315" i="9"/>
  <c r="G314" i="9"/>
  <c r="F150" i="5"/>
  <c r="H315" i="9"/>
  <c r="H314" i="9"/>
  <c r="G335" i="9"/>
  <c r="E335" i="9" s="1"/>
  <c r="B335" i="9" s="1"/>
  <c r="F177" i="5"/>
  <c r="G336" i="9"/>
  <c r="E336" i="9" s="1"/>
  <c r="B336" i="9" s="1"/>
  <c r="F196" i="5"/>
  <c r="G337" i="9"/>
  <c r="E337" i="9" s="1"/>
  <c r="B337" i="9" s="1"/>
  <c r="F202" i="5"/>
  <c r="G338" i="9"/>
  <c r="E338" i="9" s="1"/>
  <c r="B338" i="9" s="1"/>
  <c r="F218" i="5"/>
  <c r="D141" i="6"/>
  <c r="F5" i="6"/>
  <c r="B345" i="9"/>
  <c r="E344" i="9"/>
  <c r="I10" i="3" s="1"/>
  <c r="D44" i="8"/>
  <c r="H20" i="9"/>
  <c r="H19" i="9"/>
  <c r="E19" i="9" s="1"/>
  <c r="B19" i="9" s="1"/>
  <c r="H309" i="9"/>
  <c r="G309" i="9"/>
  <c r="E309" i="9" s="1"/>
  <c r="B309" i="9" s="1"/>
  <c r="H308" i="9"/>
  <c r="G308" i="9"/>
  <c r="E308" i="9" s="1"/>
  <c r="B308" i="9" s="1"/>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K1480" i="9" l="1"/>
  <c r="G343" i="9"/>
  <c r="E343" i="9" s="1"/>
  <c r="B343" i="9" s="1"/>
  <c r="I39" i="3"/>
  <c r="C1620" i="1"/>
  <c r="G342" i="9"/>
  <c r="E342" i="9" s="1"/>
  <c r="F141" i="6"/>
  <c r="H31" i="3"/>
  <c r="C1536" i="1"/>
  <c r="G347" i="9"/>
  <c r="E347" i="9" s="1"/>
  <c r="E314" i="9"/>
  <c r="B314" i="9" s="1"/>
  <c r="E315" i="9"/>
  <c r="B315" i="9" s="1"/>
  <c r="B299" i="9"/>
  <c r="F640" i="4"/>
  <c r="C634" i="1"/>
  <c r="F639" i="4"/>
  <c r="C633" i="1"/>
  <c r="F648" i="4"/>
  <c r="C642" i="1"/>
  <c r="F647" i="4"/>
  <c r="C641" i="1"/>
  <c r="F418" i="4"/>
  <c r="C413" i="1"/>
  <c r="F417" i="4"/>
  <c r="C412" i="1"/>
  <c r="B24" i="9"/>
  <c r="E644" i="4"/>
  <c r="E425" i="4"/>
  <c r="D420" i="1" s="1"/>
  <c r="D418" i="1"/>
  <c r="D423" i="4"/>
  <c r="D301" i="4"/>
  <c r="F299" i="4"/>
  <c r="C295" i="1"/>
  <c r="D300" i="4"/>
  <c r="E643" i="4"/>
  <c r="E424" i="4"/>
  <c r="D419" i="1" s="1"/>
  <c r="D417" i="1"/>
  <c r="D643" i="4"/>
  <c r="D424" i="4"/>
  <c r="F422" i="4"/>
  <c r="C417" i="1"/>
  <c r="M3" i="9"/>
  <c r="H333" i="9" l="1"/>
  <c r="G333" i="9"/>
  <c r="E333" i="9" s="1"/>
  <c r="H417" i="1"/>
  <c r="G417" i="1"/>
  <c r="F424" i="4"/>
  <c r="C419" i="1"/>
  <c r="F643" i="4"/>
  <c r="C637" i="1"/>
  <c r="E645" i="4"/>
  <c r="D637" i="1"/>
  <c r="F300" i="4"/>
  <c r="C296" i="1"/>
  <c r="H295" i="1"/>
  <c r="G295" i="1"/>
  <c r="F301" i="4"/>
  <c r="C297" i="1"/>
  <c r="D644" i="4"/>
  <c r="D425" i="4"/>
  <c r="F423" i="4"/>
  <c r="C418" i="1"/>
  <c r="G20" i="9"/>
  <c r="E20" i="9" s="1"/>
  <c r="B20" i="9" s="1"/>
  <c r="E646" i="4"/>
  <c r="D638" i="1"/>
  <c r="H412" i="1"/>
  <c r="G412" i="1"/>
  <c r="H413" i="1"/>
  <c r="G413" i="1"/>
  <c r="H641" i="1"/>
  <c r="G641" i="1"/>
  <c r="H642" i="1"/>
  <c r="G642" i="1"/>
  <c r="H633" i="1"/>
  <c r="G633" i="1"/>
  <c r="H634" i="1"/>
  <c r="G634" i="1"/>
  <c r="B347" i="9"/>
  <c r="E346" i="9"/>
  <c r="H1536" i="1"/>
  <c r="G1536" i="1"/>
  <c r="H9" i="3"/>
  <c r="B342" i="9"/>
  <c r="E341" i="9"/>
  <c r="H1620" i="1"/>
  <c r="G1620" i="1"/>
  <c r="H11" i="3"/>
  <c r="N3" i="9" l="1"/>
  <c r="I11" i="3"/>
  <c r="K3" i="9"/>
  <c r="I9" i="3"/>
  <c r="E650" i="4"/>
  <c r="D640" i="1"/>
  <c r="H418" i="1"/>
  <c r="G418" i="1"/>
  <c r="F425" i="4"/>
  <c r="C420" i="1"/>
  <c r="D646" i="4"/>
  <c r="F644" i="4"/>
  <c r="C638" i="1"/>
  <c r="D645" i="4"/>
  <c r="H297" i="1"/>
  <c r="G297" i="1"/>
  <c r="H296" i="1"/>
  <c r="G296" i="1"/>
  <c r="E649" i="4"/>
  <c r="D639" i="1"/>
  <c r="H637" i="1"/>
  <c r="G637" i="1"/>
  <c r="H419" i="1"/>
  <c r="G419" i="1"/>
  <c r="B333" i="9"/>
  <c r="E298" i="9"/>
  <c r="I8" i="3" s="1"/>
  <c r="I19" i="3" l="1"/>
  <c r="D643" i="1"/>
  <c r="D649" i="4"/>
  <c r="F645" i="4"/>
  <c r="C639" i="1"/>
  <c r="H638" i="1"/>
  <c r="G638" i="1"/>
  <c r="D650" i="4"/>
  <c r="F646" i="4"/>
  <c r="C640" i="1"/>
  <c r="H420" i="1"/>
  <c r="G420" i="1"/>
  <c r="I20" i="3"/>
  <c r="D644" i="1"/>
  <c r="H640" i="1" l="1"/>
  <c r="G640" i="1"/>
  <c r="F650" i="4"/>
  <c r="H20" i="3"/>
  <c r="C644" i="1"/>
  <c r="G297" i="9"/>
  <c r="E297" i="9" s="1"/>
  <c r="B297" i="9" s="1"/>
  <c r="H639" i="1"/>
  <c r="G639" i="1"/>
  <c r="F649" i="4"/>
  <c r="H19" i="3"/>
  <c r="C643" i="1"/>
  <c r="H643" i="1" l="1"/>
  <c r="G643" i="1"/>
  <c r="H7" i="3"/>
  <c r="H644" i="1"/>
  <c r="G644" i="1"/>
  <c r="J3" i="9" l="1"/>
  <c r="H295" i="9" l="1"/>
  <c r="G295" i="9"/>
  <c r="E295" i="9" s="1"/>
  <c r="L293" i="9"/>
  <c r="F293" i="9" s="1"/>
  <c r="H18" i="9"/>
  <c r="G18" i="9"/>
  <c r="E18" i="9" s="1"/>
  <c r="B18" i="9" s="1"/>
  <c r="H22" i="9"/>
  <c r="G22" i="9"/>
  <c r="E22" i="9" s="1"/>
  <c r="B22" i="9" s="1"/>
  <c r="H21" i="9"/>
  <c r="G21" i="9"/>
  <c r="E21" i="9" s="1"/>
  <c r="B21" i="9" s="1"/>
  <c r="J17" i="9"/>
  <c r="I17" i="9"/>
  <c r="H17" i="9"/>
  <c r="G17" i="9"/>
  <c r="E17" i="9" s="1"/>
  <c r="B17" i="9" s="1"/>
  <c r="M16" i="9"/>
  <c r="L16" i="9"/>
  <c r="F16" i="9" s="1"/>
  <c r="H16" i="9"/>
  <c r="G16" i="9"/>
  <c r="E16" i="9" s="1"/>
  <c r="B16" i="9" s="1"/>
  <c r="M15" i="9"/>
  <c r="L15" i="9"/>
  <c r="F15" i="9" s="1"/>
  <c r="F14" i="9" s="1"/>
  <c r="H15" i="9"/>
  <c r="G15" i="9"/>
  <c r="E15" i="9" s="1"/>
  <c r="K13" i="9"/>
  <c r="J13" i="9"/>
  <c r="I13" i="9"/>
  <c r="E13" i="9" s="1"/>
  <c r="B13" i="9" s="1"/>
  <c r="K12" i="9"/>
  <c r="J12" i="9"/>
  <c r="I12" i="9"/>
  <c r="E12" i="9" s="1"/>
  <c r="B12" i="9" s="1"/>
  <c r="K11" i="9"/>
  <c r="J11" i="9"/>
  <c r="I11" i="9"/>
  <c r="E11" i="9" s="1"/>
  <c r="B11" i="9" s="1"/>
  <c r="K10" i="9"/>
  <c r="J10" i="9"/>
  <c r="E10" i="9" s="1"/>
  <c r="B10" i="9" s="1"/>
  <c r="K9" i="9"/>
  <c r="J9" i="9"/>
  <c r="I9" i="9"/>
  <c r="E9" i="9" s="1"/>
  <c r="B9" i="9" s="1"/>
  <c r="K8" i="9"/>
  <c r="J8" i="9"/>
  <c r="I8" i="9"/>
  <c r="E8" i="9" s="1"/>
  <c r="B8" i="9" s="1"/>
  <c r="K7" i="9"/>
  <c r="J7" i="9"/>
  <c r="I7" i="9"/>
  <c r="E7" i="9" s="1"/>
  <c r="B7" i="9" s="1"/>
  <c r="K6" i="9"/>
  <c r="J6" i="9"/>
  <c r="I6" i="9"/>
  <c r="E6" i="9" s="1"/>
  <c r="B6" i="9" s="1"/>
  <c r="K5" i="9"/>
  <c r="J5" i="9"/>
  <c r="I5" i="9"/>
  <c r="E5" i="9" s="1"/>
  <c r="B5" i="9" l="1"/>
  <c r="E4" i="9"/>
  <c r="B15" i="9"/>
  <c r="E14" i="9"/>
  <c r="I13" i="3" s="1"/>
  <c r="B293" i="9"/>
  <c r="F23" i="9"/>
  <c r="F3" i="9" s="1"/>
  <c r="B295" i="9"/>
  <c r="E23" i="9"/>
  <c r="I7" i="3" s="1"/>
  <c r="E3" i="9" l="1"/>
</calcChain>
</file>

<file path=xl/sharedStrings.xml><?xml version="1.0" encoding="utf-8"?>
<sst xmlns="http://schemas.openxmlformats.org/spreadsheetml/2006/main" count="4723" uniqueCount="3657">
  <si>
    <t>Obveznik:</t>
  </si>
  <si>
    <t>36758 - OPĆINA PODRAVSKA MOSLAVINA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</si>
  <si>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</si>
  <si>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</si>
  <si>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</si>
  <si>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</si>
  <si>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</si>
  <si>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</si>
  <si>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</si>
  <si>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</si>
  <si>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</si>
  <si>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</si>
  <si>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</si>
  <si>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</si>
  <si>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</si>
  <si>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</si>
  <si>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</si>
  <si>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</si>
  <si>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</si>
  <si>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</si>
  <si>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</si>
  <si>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</si>
  <si>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</si>
  <si>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</si>
  <si>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</si>
  <si>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</si>
  <si>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</si>
  <si>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</si>
  <si>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</si>
  <si>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</si>
  <si>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</si>
  <si>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</si>
  <si>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</si>
  <si>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</si>
  <si>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</si>
  <si>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</si>
  <si>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</si>
  <si>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</si>
  <si>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</si>
  <si>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</si>
  <si>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</si>
  <si>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</si>
  <si>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</si>
  <si>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</si>
  <si>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</si>
  <si>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</si>
  <si>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</si>
  <si>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</si>
  <si>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</si>
  <si>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</si>
  <si>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</si>
  <si>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</si>
  <si>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</si>
  <si>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</si>
  <si>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</si>
  <si>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</si>
  <si>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</si>
  <si>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</si>
  <si>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</si>
  <si>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</si>
  <si>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</si>
  <si>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</si>
  <si>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</si>
  <si>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</si>
  <si>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</si>
  <si>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</si>
  <si>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</si>
  <si>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</si>
  <si>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</si>
  <si>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</si>
  <si>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</si>
  <si>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</si>
  <si>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</si>
  <si>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</si>
  <si>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</si>
  <si>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</si>
  <si>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</si>
  <si>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</si>
  <si>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</si>
  <si>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</si>
  <si>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</si>
  <si>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</si>
  <si>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</si>
  <si>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</si>
  <si>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</si>
  <si>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</si>
  <si>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</si>
  <si>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</si>
  <si>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</si>
  <si>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</si>
  <si>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</si>
  <si>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</si>
  <si>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</si>
  <si>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</si>
  <si>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</si>
  <si>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</si>
  <si>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</si>
  <si>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</si>
  <si>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</si>
  <si>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</si>
  <si>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</si>
  <si>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</si>
  <si>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</si>
  <si>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</si>
  <si>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</si>
  <si>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</si>
  <si>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</si>
  <si>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</si>
  <si>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</si>
  <si>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</si>
  <si>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</si>
  <si>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</si>
  <si>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</si>
  <si>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</si>
  <si>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</si>
  <si>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</si>
  <si>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</si>
  <si>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</si>
  <si>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</si>
  <si>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</si>
  <si>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</si>
  <si>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</si>
  <si>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</si>
  <si>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</si>
  <si>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</si>
  <si>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</si>
  <si>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</si>
  <si>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</si>
  <si>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</si>
  <si>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</si>
  <si>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</si>
  <si>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</si>
  <si>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</si>
  <si>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</si>
  <si>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</si>
  <si>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</si>
  <si>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</si>
  <si>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</si>
  <si>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</si>
  <si>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</si>
  <si>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</si>
  <si>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</si>
  <si>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</si>
  <si>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</si>
  <si>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</si>
  <si>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</si>
  <si>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</si>
  <si>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</si>
  <si>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</si>
  <si>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</si>
  <si>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</si>
  <si>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</si>
  <si>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</si>
  <si>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</si>
  <si>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</si>
  <si>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</si>
  <si>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</si>
  <si>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</si>
  <si>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</si>
  <si>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</si>
  <si>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</si>
  <si>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</si>
  <si>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</si>
  <si>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</si>
  <si>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</si>
  <si>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</si>
  <si>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</si>
  <si>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</si>
  <si>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</si>
  <si>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</si>
  <si>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</si>
  <si>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</si>
  <si>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</si>
  <si>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</si>
  <si>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</si>
  <si>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</si>
  <si>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</si>
  <si>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</si>
  <si>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</si>
  <si>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</si>
  <si>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</si>
  <si>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</si>
  <si>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</si>
  <si>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</si>
  <si>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</si>
  <si>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</si>
  <si>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</si>
  <si>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</si>
  <si>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</si>
  <si>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</si>
  <si>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</si>
  <si>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</si>
  <si>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</si>
  <si>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</si>
  <si>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</si>
  <si>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</si>
  <si>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</si>
  <si>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</si>
  <si>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</si>
  <si>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</si>
  <si>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</si>
  <si>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</si>
  <si>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</si>
  <si>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</si>
  <si>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</si>
  <si>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</si>
  <si>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</si>
  <si>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</si>
  <si>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</si>
  <si>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</si>
  <si>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</si>
  <si>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</si>
  <si>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</si>
  <si>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</si>
  <si>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</si>
  <si>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</si>
  <si>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</si>
  <si>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</si>
  <si>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</si>
  <si>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</si>
  <si>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</si>
  <si>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</si>
  <si>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</si>
  <si>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</si>
  <si>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</si>
  <si>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</si>
  <si>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</si>
  <si>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</si>
  <si>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</si>
  <si>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</si>
  <si>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</si>
  <si>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</si>
  <si>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</si>
  <si>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</si>
  <si>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</si>
  <si>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</si>
  <si>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</si>
  <si>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</si>
  <si>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</si>
  <si>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</si>
  <si>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</si>
  <si>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</si>
  <si>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</si>
  <si>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</si>
  <si>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</si>
  <si>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</si>
  <si>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</si>
  <si>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</si>
  <si>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</si>
  <si>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</si>
  <si>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</si>
  <si>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</si>
  <si>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</si>
  <si>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</si>
  <si>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</si>
  <si>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</si>
  <si>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</si>
  <si>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</si>
  <si>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</si>
  <si>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</si>
  <si>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</si>
  <si>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</si>
  <si>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</si>
  <si>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</si>
  <si>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</si>
  <si>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</si>
  <si>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</si>
  <si>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</si>
  <si>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</si>
  <si>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</si>
  <si>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</si>
  <si>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</si>
  <si>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</si>
  <si>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</si>
  <si>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</si>
  <si>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</si>
  <si>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</si>
  <si>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</si>
  <si>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</si>
  <si>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</si>
  <si>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</si>
  <si>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</si>
  <si>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</si>
  <si>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</si>
  <si>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</si>
  <si>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</si>
  <si>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</si>
  <si>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</si>
  <si>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</si>
  <si>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</si>
  <si>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</si>
  <si>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</si>
  <si>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</si>
  <si>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</si>
  <si>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</si>
  <si>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</si>
  <si>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</si>
  <si>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</si>
  <si>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</si>
  <si>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</si>
  <si>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</si>
  <si>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</si>
  <si>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</si>
  <si>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</si>
  <si>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</si>
  <si>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</si>
  <si>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</si>
  <si>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</si>
  <si>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</si>
  <si>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</si>
  <si>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</si>
  <si>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</si>
  <si>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</si>
  <si>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</si>
  <si>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</si>
  <si>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</si>
  <si>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</si>
  <si>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</si>
  <si>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</si>
  <si>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</si>
  <si>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</si>
  <si>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</si>
  <si>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</si>
  <si>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</si>
  <si>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</si>
  <si>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</si>
  <si>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</si>
  <si>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</si>
  <si>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</si>
  <si>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</si>
  <si>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</si>
  <si>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</si>
  <si>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</si>
  <si>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</si>
  <si>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</si>
  <si>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</si>
  <si>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</si>
  <si>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</si>
  <si>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</si>
  <si>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</si>
  <si>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</si>
  <si>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</si>
  <si>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</si>
  <si>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</si>
  <si>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</si>
  <si>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</si>
  <si>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</si>
  <si>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</si>
  <si>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</si>
  <si>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</si>
  <si>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</si>
  <si>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</si>
  <si>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</si>
  <si>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</si>
  <si>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</si>
  <si>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</si>
  <si>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</si>
  <si>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</si>
  <si>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</si>
  <si>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</si>
  <si>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</si>
  <si>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</si>
  <si>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</si>
  <si>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</si>
  <si>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</si>
  <si>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</si>
  <si>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</si>
  <si>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</si>
  <si>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</si>
  <si>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</si>
  <si>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</si>
  <si>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</si>
  <si>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</si>
  <si>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</si>
  <si>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</si>
  <si>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</si>
  <si>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</si>
  <si>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</si>
  <si>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</si>
  <si>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</si>
  <si>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</si>
  <si>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</si>
  <si>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</si>
  <si>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</si>
  <si>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</si>
  <si>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</si>
  <si>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</si>
  <si>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</si>
  <si>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</si>
  <si>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</si>
  <si>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</si>
  <si>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</si>
  <si>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</si>
  <si>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</si>
  <si>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</si>
  <si>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</si>
  <si>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</si>
  <si>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</si>
  <si>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</si>
  <si>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</si>
  <si>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</si>
  <si>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</si>
  <si>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</si>
  <si>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</si>
  <si>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</si>
  <si>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</si>
  <si>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</si>
  <si>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</si>
  <si>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</si>
  <si>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</si>
  <si>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</si>
  <si>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</si>
  <si>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</si>
  <si>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</si>
  <si>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</si>
  <si>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</si>
  <si>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</si>
  <si>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</si>
  <si>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</si>
  <si>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</si>
  <si>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</si>
  <si>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</si>
  <si>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</si>
  <si>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</si>
  <si>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</si>
  <si>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</si>
  <si>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</si>
  <si>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</si>
  <si>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</si>
  <si>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</si>
  <si>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</si>
  <si>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</si>
  <si>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</si>
  <si>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</si>
  <si>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</si>
  <si>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</si>
  <si>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</si>
  <si>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</si>
  <si>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</si>
  <si>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</si>
  <si>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</si>
  <si>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</si>
  <si>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</si>
  <si>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</si>
  <si>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</si>
  <si>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</si>
  <si>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</si>
  <si>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</si>
  <si>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</si>
  <si>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</si>
  <si>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</si>
  <si>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</si>
  <si>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</si>
  <si>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</si>
  <si>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</si>
  <si>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</si>
  <si>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</si>
  <si>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</si>
  <si>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</si>
  <si>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</si>
  <si>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</si>
  <si>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</si>
  <si>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</si>
  <si>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</si>
  <si>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</si>
  <si>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</si>
  <si>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</si>
  <si>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</si>
  <si>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</si>
  <si>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</si>
  <si>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</si>
  <si>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</si>
  <si>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</si>
  <si>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</si>
  <si>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</si>
  <si>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</si>
  <si>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</si>
  <si>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</si>
  <si>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</si>
  <si>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</si>
  <si>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</si>
  <si>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</si>
  <si>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</si>
  <si>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</si>
  <si>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</si>
  <si>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</si>
  <si>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</si>
  <si>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</si>
  <si>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</si>
  <si>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</si>
  <si>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</si>
  <si>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</si>
  <si>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</si>
  <si>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</si>
  <si>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</si>
  <si>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</si>
  <si>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</si>
  <si>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</si>
  <si>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</si>
  <si>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</si>
  <si>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</si>
  <si>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</si>
  <si>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</si>
  <si>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</si>
  <si>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</si>
  <si>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</si>
  <si>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</si>
  <si>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</si>
  <si>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</si>
  <si>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</si>
  <si>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</si>
  <si>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</si>
  <si>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</si>
  <si>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</si>
  <si>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</si>
  <si>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</si>
  <si>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</si>
  <si>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</si>
  <si>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</si>
  <si>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</si>
  <si>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</si>
  <si>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</si>
  <si>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</si>
  <si>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</si>
  <si>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</si>
  <si>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</si>
  <si>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</si>
  <si>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</si>
  <si>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</si>
  <si>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</si>
  <si>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</si>
  <si>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</si>
  <si>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</si>
  <si>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</si>
  <si>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</si>
  <si>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</si>
  <si>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</si>
  <si>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</si>
  <si>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</si>
  <si>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</si>
  <si>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</si>
  <si>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</si>
  <si>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</si>
  <si>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</si>
  <si>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</si>
  <si>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</si>
  <si>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</si>
  <si>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</si>
  <si>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</si>
  <si>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</si>
  <si>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</si>
  <si>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</si>
  <si>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</si>
  <si>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</si>
  <si>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</si>
  <si>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</si>
  <si>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</si>
  <si>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</si>
  <si>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</si>
  <si>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</si>
  <si>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</si>
  <si>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</si>
  <si>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</si>
  <si>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</si>
  <si>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</si>
  <si>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</si>
  <si>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</si>
  <si>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</si>
  <si>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</si>
  <si>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</si>
  <si>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</si>
  <si>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</si>
  <si>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</si>
  <si>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</si>
  <si>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</si>
  <si>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</si>
  <si>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</si>
  <si>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</si>
  <si>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</si>
  <si>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</si>
  <si>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</si>
  <si>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</si>
  <si>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</si>
  <si>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</si>
  <si>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</si>
  <si>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</si>
  <si>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</si>
  <si>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</si>
  <si>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</si>
  <si>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</si>
  <si>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</si>
  <si>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</si>
  <si>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</si>
  <si>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</si>
  <si>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</si>
  <si>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</si>
  <si>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</si>
  <si>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</si>
  <si>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</si>
  <si>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</si>
  <si>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</si>
  <si>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</si>
  <si>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</si>
  <si>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</si>
  <si>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</si>
  <si>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</si>
  <si>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</si>
  <si>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</si>
  <si>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</si>
  <si>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</si>
  <si>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</si>
  <si>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</si>
  <si>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</si>
  <si>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</si>
  <si>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</si>
  <si>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</si>
  <si>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</si>
  <si>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</si>
  <si>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</si>
  <si>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</si>
  <si>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</si>
  <si>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</si>
  <si>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</si>
  <si>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</si>
  <si>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</si>
  <si>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</si>
  <si>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</si>
  <si>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</si>
  <si>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</si>
  <si>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</si>
  <si>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</si>
  <si>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</si>
  <si>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</si>
  <si>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</si>
  <si>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</si>
  <si>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</si>
  <si>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</si>
  <si>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</si>
  <si>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</si>
  <si>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</si>
  <si>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</si>
  <si>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</si>
  <si>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</si>
  <si>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</si>
  <si>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</si>
  <si>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</si>
  <si>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</si>
  <si>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</si>
  <si>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</si>
  <si>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</si>
  <si>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</si>
  <si>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</si>
  <si>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</si>
  <si>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</si>
  <si>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</si>
  <si>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</si>
  <si>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</si>
  <si>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</si>
  <si>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</si>
  <si>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</si>
  <si>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</si>
  <si>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</si>
  <si>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</si>
  <si>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</si>
  <si>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</si>
  <si>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</si>
  <si>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</si>
  <si>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</si>
  <si>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</si>
  <si>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</si>
  <si>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</si>
  <si>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</si>
  <si>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</si>
  <si>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</si>
  <si>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</si>
  <si>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</si>
  <si>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</si>
  <si>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</si>
  <si>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</si>
  <si>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</si>
  <si>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</si>
  <si>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</si>
  <si>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</si>
  <si>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</si>
  <si>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</si>
  <si>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</si>
  <si>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</si>
  <si>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</si>
  <si>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</si>
  <si>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</si>
  <si>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</si>
  <si>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</si>
  <si>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</si>
  <si>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</si>
  <si>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</si>
  <si>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</si>
  <si>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</si>
  <si>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</si>
  <si>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</si>
  <si>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</si>
  <si>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</si>
  <si>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</si>
  <si>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</si>
  <si>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</si>
  <si>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</si>
  <si>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</si>
  <si>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</si>
  <si>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</si>
  <si>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</si>
  <si>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</si>
  <si>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</si>
  <si>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</si>
  <si>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</si>
  <si>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</si>
  <si>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</si>
  <si>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</si>
  <si>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</si>
  <si>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</si>
  <si>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</si>
  <si>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</si>
  <si>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</si>
  <si>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</si>
  <si>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</si>
  <si>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</si>
  <si>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</si>
  <si>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</si>
  <si>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</si>
  <si>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</si>
  <si>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</si>
  <si>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</si>
  <si>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</si>
  <si>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</si>
  <si>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</si>
  <si>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</si>
  <si>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</si>
  <si>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</si>
  <si>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</si>
  <si>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</si>
  <si>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</si>
  <si>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</si>
  <si>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</si>
  <si>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</si>
  <si>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</si>
  <si>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</si>
  <si>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</si>
  <si>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</si>
  <si>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</si>
  <si>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</si>
  <si>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</si>
  <si>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</si>
  <si>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</si>
  <si>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</si>
  <si>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</si>
  <si>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</si>
  <si>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</si>
  <si>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</si>
  <si>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</si>
  <si>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</si>
  <si>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</si>
  <si>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</si>
  <si>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</si>
  <si>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</si>
  <si>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</si>
  <si>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</si>
  <si>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</si>
  <si>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</si>
  <si>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</si>
  <si>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</si>
  <si>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</si>
  <si>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</si>
  <si>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</si>
  <si>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</si>
  <si>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</si>
  <si>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</si>
  <si>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</si>
  <si>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</si>
  <si>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</si>
  <si>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</si>
  <si>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</si>
  <si>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</si>
  <si>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</si>
  <si>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</si>
  <si>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</si>
  <si>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</si>
  <si>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</si>
  <si>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</si>
  <si>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</si>
  <si>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</si>
  <si>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</si>
  <si>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</si>
  <si>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</si>
  <si>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</si>
  <si>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</si>
  <si>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</si>
  <si>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</si>
  <si>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</si>
  <si>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</si>
  <si>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</si>
  <si>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</si>
  <si>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</si>
  <si>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</si>
  <si>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</si>
  <si>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</si>
  <si>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</si>
  <si>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</si>
  <si>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</si>
  <si>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</si>
  <si>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</si>
  <si>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</si>
  <si>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</si>
  <si>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</si>
  <si>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</si>
  <si>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</si>
  <si>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</si>
  <si>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</si>
  <si>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</si>
  <si>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</si>
  <si>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</si>
  <si>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</si>
  <si>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</si>
  <si>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</si>
  <si>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</si>
  <si>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</si>
  <si>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</si>
  <si>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</si>
  <si>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</si>
  <si>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</si>
  <si>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</si>
  <si>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</si>
  <si>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</si>
  <si>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</si>
  <si>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</si>
  <si>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</si>
  <si>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</si>
  <si>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</si>
  <si>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</si>
  <si>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</si>
  <si>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</si>
  <si>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</si>
  <si>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</si>
  <si>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</si>
  <si>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</si>
  <si>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</si>
  <si>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</si>
  <si>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</si>
  <si>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</si>
  <si>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</si>
  <si>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</si>
  <si>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</si>
  <si>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</si>
  <si>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</si>
  <si>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</si>
  <si>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</si>
  <si>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</si>
  <si>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</si>
  <si>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</si>
  <si>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</si>
  <si>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</si>
  <si>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</si>
  <si>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</si>
  <si>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</si>
  <si>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</si>
  <si>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</si>
  <si>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</si>
  <si>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</si>
  <si>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</si>
  <si>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</si>
  <si>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</si>
  <si>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</si>
  <si>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</si>
  <si>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</si>
  <si>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</si>
  <si>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</si>
  <si>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</si>
  <si>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</si>
  <si>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</si>
  <si>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</si>
  <si>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</si>
  <si>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</si>
  <si>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</si>
  <si>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</si>
  <si>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</si>
  <si>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</si>
  <si>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</si>
  <si>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</si>
  <si>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</si>
  <si>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</si>
  <si>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</si>
  <si>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</si>
  <si>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</si>
  <si>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</si>
  <si>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</si>
  <si>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</si>
  <si>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</si>
  <si>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</si>
  <si>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</si>
  <si>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</si>
  <si>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</si>
  <si>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</si>
  <si>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</si>
  <si>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</si>
  <si>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</si>
  <si>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</si>
  <si>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</si>
  <si>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</si>
  <si>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</si>
  <si>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</si>
  <si>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</si>
  <si>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</si>
  <si>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</si>
  <si>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</si>
  <si>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</si>
  <si>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</si>
  <si>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</si>
  <si>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</si>
  <si>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</si>
  <si>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</si>
  <si>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</si>
  <si>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</si>
  <si>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</si>
  <si>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</si>
  <si>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</si>
  <si>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</si>
  <si>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</si>
  <si>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</si>
  <si>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</si>
  <si>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</si>
  <si>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</si>
  <si>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</si>
  <si>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</si>
  <si>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</si>
  <si>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</si>
  <si>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</si>
  <si>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</si>
  <si>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</si>
  <si>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</si>
  <si>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</si>
  <si>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</si>
  <si>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</si>
  <si>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</si>
  <si>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</si>
  <si>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</si>
  <si>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</si>
  <si>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</si>
  <si>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</si>
  <si>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</si>
  <si>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</si>
  <si>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</si>
  <si>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</si>
  <si>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</si>
  <si>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</si>
  <si>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</si>
  <si>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</si>
  <si>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</si>
  <si>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</si>
  <si>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</si>
  <si>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</si>
  <si>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</si>
  <si>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</si>
  <si>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</si>
  <si>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</si>
  <si>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</si>
  <si>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</si>
  <si>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</si>
  <si>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</si>
  <si>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</si>
  <si>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</si>
  <si>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</si>
  <si>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</si>
  <si>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</si>
  <si>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</si>
  <si>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</si>
  <si>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</si>
  <si>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</si>
  <si>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</si>
  <si>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</si>
  <si>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</si>
  <si>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</si>
  <si>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</si>
  <si>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</si>
  <si>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</si>
  <si>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</si>
  <si>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</si>
  <si>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</si>
  <si>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</si>
  <si>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</si>
  <si>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</si>
  <si>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</si>
  <si>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</si>
  <si>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</si>
  <si>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</si>
  <si>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</si>
  <si>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</si>
  <si>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</si>
  <si>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</si>
  <si>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</si>
  <si>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</si>
  <si>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</si>
  <si>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</si>
  <si>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</si>
  <si>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</si>
  <si>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</si>
  <si>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</si>
  <si>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</si>
  <si>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</si>
  <si>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</si>
  <si>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</si>
  <si>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</si>
  <si>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</si>
  <si>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</si>
  <si>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</si>
  <si>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</si>
  <si>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</si>
  <si>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</si>
  <si>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</si>
  <si>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</si>
  <si>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</si>
  <si>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</si>
  <si>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</si>
  <si>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</si>
  <si>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</si>
  <si>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</si>
  <si>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</si>
  <si>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</si>
  <si>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</si>
  <si>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</si>
  <si>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</si>
  <si>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</si>
  <si>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</si>
  <si>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</si>
  <si>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</si>
  <si>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</si>
  <si>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</si>
  <si>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</si>
  <si>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</si>
  <si>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</si>
  <si>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</si>
  <si>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</si>
  <si>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</si>
  <si>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</si>
  <si>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</si>
  <si>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</si>
  <si>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</si>
  <si>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</si>
  <si>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</si>
  <si>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</si>
  <si>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</si>
  <si>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</si>
  <si>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</si>
  <si>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</si>
  <si>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</si>
  <si>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</si>
  <si>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</si>
  <si>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</si>
  <si>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</si>
  <si>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</si>
  <si>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</si>
  <si>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</si>
  <si>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</si>
  <si>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</si>
  <si>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</si>
  <si>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</si>
  <si>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</si>
  <si>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</si>
  <si>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</si>
  <si>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</si>
  <si>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</si>
  <si>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</si>
  <si>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</si>
  <si>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</si>
  <si>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</si>
  <si>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</si>
  <si>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</si>
  <si>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</si>
  <si>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</si>
  <si>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</si>
  <si>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</si>
  <si>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</si>
  <si>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</si>
  <si>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</si>
  <si>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</si>
  <si>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</si>
  <si>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</si>
  <si>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</si>
  <si>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</si>
  <si>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</si>
  <si>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</si>
  <si>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</si>
  <si>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</si>
  <si>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</si>
  <si>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</si>
  <si>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</si>
  <si>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</si>
  <si>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</si>
  <si>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</si>
  <si>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</si>
  <si>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</si>
  <si>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</si>
  <si>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</si>
  <si>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</si>
  <si>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</si>
  <si>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</si>
  <si>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</si>
  <si>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</si>
  <si>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</si>
  <si>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</si>
  <si>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</si>
  <si>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</si>
  <si>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</si>
  <si>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</si>
  <si>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</si>
  <si>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</si>
  <si>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</si>
  <si>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</si>
  <si>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</si>
  <si>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</si>
  <si>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</si>
  <si>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</si>
  <si>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</si>
  <si>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</si>
  <si>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</si>
  <si>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</si>
  <si>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</si>
  <si>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</si>
  <si>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</si>
  <si>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</si>
  <si>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</si>
  <si>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</si>
  <si>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</si>
  <si>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</si>
  <si>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</si>
  <si>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</si>
  <si>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</si>
  <si>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</si>
  <si>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</si>
  <si>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</si>
  <si>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</si>
  <si>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</si>
  <si>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</si>
  <si>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</si>
  <si>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</si>
  <si>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</si>
  <si>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</si>
  <si>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</si>
  <si>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</si>
  <si>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</si>
  <si>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</si>
  <si>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</si>
  <si>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</si>
  <si>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</si>
  <si>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</si>
  <si>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</si>
  <si>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</si>
  <si>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</si>
  <si>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</si>
  <si>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</si>
  <si>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</si>
  <si>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</si>
  <si>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</si>
  <si>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</si>
  <si>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</si>
  <si>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</si>
  <si>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</si>
  <si>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</si>
  <si>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</si>
  <si>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</si>
  <si>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</si>
  <si>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</si>
  <si>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</si>
  <si>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</si>
  <si>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</si>
  <si>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</si>
  <si>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</si>
  <si>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</si>
  <si>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</si>
  <si>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</si>
  <si>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</si>
  <si>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</si>
  <si>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</si>
  <si>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</si>
  <si>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</si>
  <si>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</si>
  <si>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</si>
  <si>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</si>
  <si>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</si>
  <si>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</si>
  <si>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</si>
  <si>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</si>
  <si>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</si>
  <si>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</si>
  <si>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</si>
  <si>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</si>
  <si>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</si>
  <si>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</si>
  <si>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</si>
  <si>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</si>
  <si>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</si>
  <si>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</si>
  <si>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</si>
  <si>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</si>
  <si>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</si>
  <si>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</si>
  <si>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</si>
  <si>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</si>
  <si>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</si>
  <si>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</si>
  <si>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</si>
  <si>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</si>
  <si>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</si>
  <si>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</si>
  <si>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</si>
  <si>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</si>
  <si>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</si>
  <si>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</si>
  <si>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</si>
  <si>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</si>
  <si>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</si>
  <si>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</si>
  <si>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</si>
  <si>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</si>
  <si>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</si>
  <si>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</si>
  <si>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</si>
  <si>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</si>
  <si>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</si>
  <si>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</si>
  <si>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</si>
  <si>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</si>
  <si>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</si>
  <si>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</si>
  <si>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</si>
  <si>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</si>
  <si>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</si>
  <si>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</si>
  <si>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</si>
  <si>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</si>
  <si>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</si>
  <si>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</si>
  <si>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</si>
  <si>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</si>
  <si>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</si>
  <si>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</si>
  <si>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</si>
  <si>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</si>
  <si>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</si>
  <si>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</si>
  <si>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</si>
  <si>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</si>
  <si>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</si>
  <si>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</si>
  <si>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</si>
  <si>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</si>
  <si>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</si>
  <si>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</si>
  <si>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</si>
  <si>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</si>
  <si>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</si>
  <si>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</si>
  <si>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</si>
  <si>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</si>
  <si>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</si>
  <si>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</si>
  <si>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</si>
  <si>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</si>
  <si>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</si>
  <si>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</si>
  <si>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</si>
  <si>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</si>
  <si>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</si>
  <si>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</si>
  <si>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</si>
  <si>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</si>
  <si>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</si>
  <si>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</si>
  <si>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</si>
  <si>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</si>
  <si>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</si>
  <si>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</si>
  <si>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</si>
  <si>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</si>
  <si>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</si>
  <si>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</si>
  <si>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</si>
  <si>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</si>
  <si>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</si>
  <si>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</si>
  <si>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</si>
  <si>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</si>
  <si>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</si>
  <si>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</si>
  <si>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</si>
  <si>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</si>
  <si>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</si>
  <si>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</si>
  <si>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</si>
  <si>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</si>
  <si>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</si>
  <si>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</si>
  <si>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</si>
  <si>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</si>
  <si>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</si>
  <si>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</si>
  <si>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</si>
  <si>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</si>
  <si>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</si>
  <si>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</si>
  <si>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</si>
  <si>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</si>
  <si>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</si>
  <si>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</si>
  <si>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</si>
  <si>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</si>
  <si>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</si>
  <si>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</si>
  <si>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</si>
  <si>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</si>
  <si>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</si>
  <si>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</si>
  <si>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</si>
  <si>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</si>
  <si>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</si>
  <si>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</si>
  <si>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</si>
  <si>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</si>
  <si>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</si>
  <si>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</si>
  <si>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</si>
  <si>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</si>
  <si>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</si>
  <si>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</si>
  <si>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</si>
  <si>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</si>
  <si>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</si>
  <si>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</si>
  <si>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</si>
  <si>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</si>
  <si>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</si>
  <si>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</si>
  <si>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</si>
  <si>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</si>
  <si>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</si>
  <si>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</si>
  <si>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</si>
  <si>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</si>
  <si>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</si>
  <si>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</si>
  <si>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</si>
  <si>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</si>
  <si>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</si>
  <si>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</si>
  <si>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</si>
  <si>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</si>
  <si>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</si>
  <si>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</si>
  <si>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</si>
  <si>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</si>
  <si>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</si>
  <si>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</si>
  <si>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</si>
  <si>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</si>
  <si>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</si>
  <si>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</si>
  <si>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</si>
  <si>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</si>
  <si>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</si>
  <si>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</si>
  <si>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</si>
  <si>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</si>
  <si>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</si>
  <si>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</si>
  <si>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</si>
  <si>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</si>
  <si>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</si>
  <si>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</si>
  <si>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</si>
  <si>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</si>
  <si>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</si>
  <si>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</si>
  <si>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</si>
  <si>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</si>
  <si>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</si>
  <si>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</si>
  <si>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</si>
  <si>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</si>
  <si>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</si>
  <si>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</si>
  <si>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</si>
  <si>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</si>
  <si>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</si>
  <si>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</si>
  <si>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</si>
  <si>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</si>
  <si>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</si>
  <si>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</si>
  <si>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</si>
  <si>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</si>
  <si>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</si>
  <si>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</si>
  <si>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</si>
  <si>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</si>
  <si>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</si>
  <si>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</si>
  <si>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</si>
  <si>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</si>
  <si>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</si>
  <si>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</si>
  <si>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</si>
  <si>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</si>
  <si>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</si>
  <si>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</si>
  <si>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</si>
  <si>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</si>
  <si>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</si>
  <si>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</si>
  <si>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</si>
  <si>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</si>
  <si>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</si>
  <si>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</si>
  <si>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</si>
  <si>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</si>
  <si>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</si>
  <si>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</si>
  <si>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</si>
  <si>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</si>
  <si>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</si>
  <si>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</si>
  <si>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</si>
  <si>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</si>
  <si>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</si>
  <si>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</si>
  <si>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</si>
  <si>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</si>
  <si>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</si>
  <si>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</si>
  <si>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</si>
  <si>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</si>
  <si>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</si>
  <si>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</si>
  <si>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</si>
  <si>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</si>
  <si>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</si>
  <si>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</si>
  <si>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</si>
  <si>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</si>
  <si>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</si>
  <si>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</si>
  <si>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</si>
  <si>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</si>
  <si>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</si>
  <si>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</si>
  <si>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</si>
  <si>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</si>
  <si>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</si>
  <si>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</si>
  <si>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</si>
  <si>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</si>
  <si>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</si>
  <si>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</si>
  <si>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</si>
  <si>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</si>
  <si>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</si>
  <si>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</si>
  <si>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</si>
  <si>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</si>
  <si>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</si>
  <si>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</si>
  <si>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</si>
  <si>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</si>
  <si>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</si>
  <si>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</si>
  <si>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</si>
  <si>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</si>
  <si>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</si>
  <si>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</si>
  <si>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</si>
  <si>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</si>
  <si>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</si>
  <si>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</si>
  <si>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</si>
  <si>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</si>
  <si>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</si>
  <si>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</si>
  <si>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</si>
  <si>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</si>
  <si>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</si>
  <si>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</si>
  <si>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</si>
  <si>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</si>
  <si>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</si>
  <si>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</si>
  <si>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</si>
  <si>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</si>
  <si>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</si>
  <si>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</si>
  <si>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</si>
  <si>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</si>
  <si>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</si>
  <si>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</si>
  <si>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</si>
  <si>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</si>
  <si>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</si>
  <si>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</si>
  <si>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</si>
  <si>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</si>
  <si>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</si>
  <si>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</si>
  <si>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</si>
  <si>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</si>
  <si>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</si>
  <si>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</si>
  <si>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</si>
  <si>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</si>
  <si>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</si>
  <si>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</si>
  <si>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</si>
  <si>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</si>
  <si>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</si>
  <si>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</si>
  <si>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</si>
  <si>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</si>
  <si>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</si>
  <si>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</si>
  <si>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</si>
  <si>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</si>
  <si>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</si>
  <si>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</si>
  <si>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</si>
  <si>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</si>
  <si>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</si>
  <si>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</si>
  <si>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</si>
  <si>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</si>
  <si>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</si>
  <si>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</si>
  <si>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</si>
  <si>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</si>
  <si>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</si>
  <si>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</si>
  <si>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</si>
  <si>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</si>
  <si>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</si>
  <si>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</si>
  <si>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</si>
  <si>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</si>
  <si>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</si>
  <si>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</si>
  <si>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</si>
  <si>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</si>
  <si>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</si>
  <si>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</si>
  <si>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</si>
  <si>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</si>
  <si>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</si>
  <si>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</si>
  <si>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</si>
  <si>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</si>
  <si>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</si>
  <si>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</si>
  <si>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</si>
  <si>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</si>
  <si>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</si>
  <si>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</si>
  <si>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</si>
  <si>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</si>
  <si>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</si>
  <si>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</si>
  <si>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</si>
  <si>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</si>
  <si>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</si>
  <si>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</si>
  <si>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</si>
  <si>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</si>
  <si>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</si>
  <si>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</si>
  <si>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</si>
  <si>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</si>
  <si>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</si>
  <si>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</si>
  <si>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</si>
  <si>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</si>
  <si>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</si>
  <si>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</si>
  <si>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</si>
  <si>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</si>
  <si>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</si>
  <si>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</si>
  <si>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</si>
  <si>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</si>
  <si>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</si>
  <si>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</si>
  <si>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</si>
  <si>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</si>
  <si>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</si>
  <si>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</si>
  <si>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</si>
  <si>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</si>
  <si>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</si>
  <si>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</si>
  <si>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</si>
  <si>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</si>
  <si>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</si>
  <si>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</si>
  <si>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</si>
  <si>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</si>
  <si>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</si>
  <si>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</si>
  <si>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</si>
  <si>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</si>
  <si>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</si>
  <si>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</si>
  <si>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</si>
  <si>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</si>
  <si>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</si>
  <si>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</si>
  <si>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</si>
  <si>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</si>
  <si>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</si>
  <si>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</si>
  <si>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</si>
  <si>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</si>
  <si>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</si>
  <si>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</si>
  <si>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</si>
  <si>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</si>
  <si>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</si>
  <si>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</si>
  <si>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</si>
  <si>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</si>
  <si>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</si>
  <si>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</si>
  <si>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</si>
  <si>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</si>
  <si>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</si>
  <si>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</si>
  <si>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</si>
  <si>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</si>
  <si>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</si>
  <si>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</si>
  <si>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</si>
  <si>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</si>
  <si>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</si>
  <si>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</si>
  <si>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</si>
  <si>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</si>
  <si>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</si>
  <si>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</si>
  <si>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</si>
  <si>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</si>
  <si>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</si>
  <si>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</si>
  <si>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</si>
  <si>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</si>
  <si>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</si>
  <si>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</si>
  <si>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</si>
  <si>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</si>
  <si>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</si>
  <si>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</si>
  <si>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</si>
  <si>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</si>
  <si>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</si>
  <si>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</si>
  <si>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</si>
  <si>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</si>
  <si>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</si>
  <si>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</si>
  <si>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</si>
  <si>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</si>
  <si>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</si>
  <si>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</si>
  <si>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</si>
  <si>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</si>
  <si>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</si>
  <si>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</si>
  <si>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</si>
  <si>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</si>
  <si>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</si>
  <si>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</si>
  <si>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</si>
  <si>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</si>
  <si>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</si>
  <si>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</si>
  <si>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</si>
  <si>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</si>
  <si>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</si>
  <si>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</si>
  <si>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</si>
  <si>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</si>
  <si>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</si>
  <si>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</si>
  <si>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</si>
  <si>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</si>
  <si>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</si>
  <si>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</si>
  <si>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</si>
  <si>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</si>
  <si>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</si>
  <si>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</si>
  <si>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</si>
  <si>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</si>
  <si>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</si>
  <si>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</si>
  <si>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</si>
  <si>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</si>
  <si>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</si>
  <si>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</si>
  <si>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</si>
  <si>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</si>
  <si>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</si>
  <si>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</si>
  <si>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</si>
  <si>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</si>
  <si>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</si>
  <si>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</si>
  <si>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</si>
  <si>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</si>
  <si>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</si>
  <si>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</si>
  <si>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</si>
  <si>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</si>
  <si>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</si>
  <si>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</si>
  <si>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</si>
  <si>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</si>
  <si>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</si>
  <si>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</si>
  <si>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</si>
  <si>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</si>
  <si>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</si>
  <si>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</si>
  <si>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</si>
  <si>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</si>
  <si>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</si>
  <si>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</si>
  <si>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</si>
  <si>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</si>
  <si>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</si>
  <si>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</si>
  <si>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</si>
  <si>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</si>
  <si>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</si>
  <si>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</si>
  <si>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</si>
  <si>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</si>
  <si>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</si>
  <si>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</si>
  <si>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</si>
  <si>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</si>
  <si>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</si>
  <si>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</si>
  <si>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</si>
  <si>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</si>
  <si>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</si>
  <si>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</si>
  <si>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</si>
  <si>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</si>
  <si>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</si>
  <si>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</si>
  <si>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</si>
  <si>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</si>
  <si>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</si>
  <si>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</si>
  <si>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</si>
  <si>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</si>
  <si>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</si>
  <si>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</si>
  <si>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</si>
  <si>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</si>
  <si>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</si>
  <si>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</si>
  <si>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</si>
  <si>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</si>
  <si>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</si>
  <si>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</si>
  <si>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</si>
  <si>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</si>
  <si>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</si>
  <si>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</si>
  <si>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</si>
  <si>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</si>
  <si>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</si>
  <si>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</si>
  <si>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</si>
  <si>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</si>
  <si>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</si>
  <si>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</si>
  <si>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</si>
  <si>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</si>
  <si>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</si>
  <si>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</si>
  <si>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</si>
  <si>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</si>
  <si>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</si>
  <si>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</si>
  <si>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</si>
  <si>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</si>
  <si>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</si>
  <si>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</si>
  <si>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</si>
  <si>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</si>
  <si>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</si>
  <si>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</si>
  <si>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</si>
  <si>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</si>
  <si>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</si>
  <si>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</si>
  <si>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</si>
  <si>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</si>
  <si>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</si>
  <si>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</si>
  <si>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</si>
  <si>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</si>
  <si>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</si>
  <si>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</si>
  <si>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</si>
  <si>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</si>
  <si>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</si>
  <si>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</si>
  <si>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</si>
  <si>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</si>
  <si>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</si>
  <si>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</si>
  <si>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</si>
  <si>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</si>
  <si>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</si>
  <si>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</si>
  <si>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</si>
  <si>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</si>
  <si>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</si>
  <si>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</si>
  <si>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</si>
  <si>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</si>
  <si>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</si>
  <si>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</si>
  <si>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</si>
  <si>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</si>
  <si>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</si>
  <si>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</si>
  <si>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</si>
  <si>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</si>
  <si>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</si>
  <si>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</si>
  <si>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</si>
  <si>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</si>
  <si>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</si>
  <si>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</si>
  <si>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</si>
  <si>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</si>
  <si>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</si>
  <si>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</si>
  <si>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</si>
  <si>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</si>
  <si>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</si>
  <si>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</si>
  <si>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</si>
  <si>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</si>
  <si>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</si>
  <si>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</si>
  <si>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</si>
  <si>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</si>
  <si>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</si>
  <si>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</si>
  <si>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</si>
  <si>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</si>
  <si>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</si>
  <si>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</si>
  <si>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</si>
  <si>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</si>
  <si>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</si>
  <si>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</si>
  <si>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</si>
  <si>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</si>
  <si>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</si>
  <si>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</si>
  <si>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</si>
  <si>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</si>
  <si>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</si>
  <si>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</si>
  <si>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</si>
  <si>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</si>
  <si>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</si>
  <si>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</si>
  <si>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</si>
  <si>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</si>
  <si>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</si>
  <si>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</si>
  <si>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</si>
  <si>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</si>
  <si>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</si>
  <si>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</si>
  <si>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</si>
  <si>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</si>
  <si>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</si>
  <si>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</si>
  <si>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</si>
  <si>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</si>
  <si>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</si>
  <si>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</si>
  <si>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</si>
  <si>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</si>
  <si>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</si>
  <si>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</si>
  <si>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</si>
  <si>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</si>
  <si>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</si>
  <si>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</si>
  <si>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</si>
  <si>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</si>
  <si>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</si>
  <si>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</si>
  <si>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</si>
  <si>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</si>
  <si>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</si>
  <si>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</si>
  <si>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</si>
  <si>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</si>
  <si>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</si>
  <si>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</si>
  <si>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</si>
  <si>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</si>
  <si>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</si>
  <si>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</si>
  <si>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</si>
  <si>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</si>
  <si>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</si>
  <si>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</si>
  <si>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</si>
  <si>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</si>
  <si>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</si>
  <si>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</si>
  <si>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</si>
  <si>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</si>
  <si>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</si>
  <si>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</si>
  <si>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</si>
  <si>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</si>
  <si>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</si>
  <si>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</si>
  <si>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</si>
  <si>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</si>
  <si>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</si>
  <si>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</si>
  <si>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</si>
  <si>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</si>
  <si>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</si>
  <si>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</si>
  <si>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</si>
  <si>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</si>
  <si>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</si>
  <si>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</si>
  <si>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</si>
  <si>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</si>
  <si>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</si>
  <si>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</si>
  <si>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</si>
  <si>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</si>
  <si>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</si>
  <si>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</si>
  <si>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</si>
  <si>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</si>
  <si>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</si>
  <si>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</si>
  <si>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</si>
  <si>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</si>
  <si>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</si>
  <si>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</si>
  <si>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</si>
  <si>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</si>
  <si>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</si>
  <si>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</si>
  <si>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</si>
  <si>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</si>
  <si>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</si>
  <si>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</si>
  <si>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</si>
  <si>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</si>
  <si>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</si>
  <si>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</si>
  <si>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</si>
  <si>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PODRAVSKA MOSLAVINA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</si>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</sst>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240449.21000000002</v>
      </c>
      <c r="D2" s="7">
        <f>'PR-RAS'!E6</f>
        <v>360482.3</v>
      </c>
      <c r="E2" s="7">
        <v>0</v>
      </c>
      <c r="F2" s="7">
        <v>0</v>
      </c>
      <c r="G2" s="8">
        <f t="shared" ref="G2:G274" si="0">(B2/1000)*(C2*1+D2*2)</f>
        <v>961.41381000000013</v>
      </c>
      <c r="H2" s="8">
        <f t="shared" ref="H2:H274" si="1">ABS(C2-ROUND(C2,0))+ABS(D2-ROUND(D2,0))</f>
        <v>0.51000000000931323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54421.7</v>
      </c>
      <c r="D3" s="2">
        <f>'PR-RAS'!E7</f>
        <v>71176.45</v>
      </c>
      <c r="E3" s="2">
        <v>0</v>
      </c>
      <c r="F3" s="2">
        <v>0</v>
      </c>
      <c r="G3" s="3">
        <f t="shared" si="0"/>
        <v>393.54919999999998</v>
      </c>
      <c r="H3" s="3">
        <f t="shared" si="1"/>
        <v>0.75</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44867.94</v>
      </c>
      <c r="D4" s="2">
        <f>'PR-RAS'!E8</f>
        <v>63790.59</v>
      </c>
      <c r="E4" s="2">
        <v>0</v>
      </c>
      <c r="F4" s="2">
        <v>0</v>
      </c>
      <c r="G4" s="3">
        <f t="shared" si="0"/>
        <v>517.34735999999998</v>
      </c>
      <c r="H4" s="3">
        <f t="shared" si="1"/>
        <v>0.47000000000116415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44867.94</v>
      </c>
      <c r="D5" s="2">
        <f>'PR-RAS'!E9</f>
        <v>63790.59</v>
      </c>
      <c r="E5" s="2">
        <v>0</v>
      </c>
      <c r="F5" s="2">
        <v>0</v>
      </c>
      <c r="G5" s="3">
        <f t="shared" si="0"/>
        <v>689.79647999999997</v>
      </c>
      <c r="H5" s="3">
        <f t="shared" si="1"/>
        <v>0.47000000000116415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7449.17</v>
      </c>
      <c r="D19" s="2">
        <f>'PR-RAS'!E23</f>
        <v>5463.57</v>
      </c>
      <c r="E19" s="2">
        <v>0</v>
      </c>
      <c r="F19" s="2">
        <v>0</v>
      </c>
      <c r="G19" s="3">
        <f t="shared" si="0"/>
        <v>330.77357999999992</v>
      </c>
      <c r="H19" s="3">
        <f t="shared" si="1"/>
        <v>0.6000000000003638</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67.42</v>
      </c>
      <c r="D20" s="2">
        <f>'PR-RAS'!E24</f>
        <v>0</v>
      </c>
      <c r="E20" s="2">
        <v>0</v>
      </c>
      <c r="F20" s="2">
        <v>0</v>
      </c>
      <c r="G20" s="3">
        <f t="shared" si="0"/>
        <v>1.28098</v>
      </c>
      <c r="H20" s="3">
        <f t="shared" si="1"/>
        <v>0.42000000000000171</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7381.75</v>
      </c>
      <c r="D23" s="2">
        <f>'PR-RAS'!E27</f>
        <v>5463.57</v>
      </c>
      <c r="E23" s="2">
        <v>0</v>
      </c>
      <c r="F23" s="2">
        <v>0</v>
      </c>
      <c r="G23" s="3">
        <f t="shared" si="0"/>
        <v>402.79557999999997</v>
      </c>
      <c r="H23" s="3">
        <f t="shared" si="1"/>
        <v>0.68000000000029104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1967.96</v>
      </c>
      <c r="D25" s="2">
        <f>'PR-RAS'!E29</f>
        <v>1922.29</v>
      </c>
      <c r="E25" s="2">
        <v>0</v>
      </c>
      <c r="F25" s="2">
        <v>0</v>
      </c>
      <c r="G25" s="3">
        <f t="shared" si="0"/>
        <v>139.50095999999999</v>
      </c>
      <c r="H25" s="3">
        <f t="shared" si="1"/>
        <v>0.32999999999992724</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1967.96</v>
      </c>
      <c r="D27" s="2">
        <f>'PR-RAS'!E31</f>
        <v>1922.29</v>
      </c>
      <c r="E27" s="2">
        <v>0</v>
      </c>
      <c r="F27" s="2">
        <v>0</v>
      </c>
      <c r="G27" s="3">
        <f t="shared" si="0"/>
        <v>151.12603999999999</v>
      </c>
      <c r="H27" s="3">
        <f t="shared" si="1"/>
        <v>0.32999999999992724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136.63</v>
      </c>
      <c r="D35" s="2">
        <f>'PR-RAS'!E39</f>
        <v>0</v>
      </c>
      <c r="E35" s="2">
        <v>0</v>
      </c>
      <c r="F35" s="2">
        <v>0</v>
      </c>
      <c r="G35" s="3">
        <f t="shared" si="0"/>
        <v>4.6454200000000005</v>
      </c>
      <c r="H35" s="3">
        <f t="shared" si="1"/>
        <v>0.37000000000000455</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136.63</v>
      </c>
      <c r="D37" s="2">
        <f>'PR-RAS'!E41</f>
        <v>0</v>
      </c>
      <c r="E37" s="2">
        <v>0</v>
      </c>
      <c r="F37" s="2">
        <v>0</v>
      </c>
      <c r="G37" s="3">
        <f t="shared" si="0"/>
        <v>4.9186799999999993</v>
      </c>
      <c r="H37" s="3">
        <f t="shared" si="1"/>
        <v>0.37000000000000455</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168181.7</v>
      </c>
      <c r="D45" s="2">
        <f>'PR-RAS'!E49</f>
        <v>259921.9</v>
      </c>
      <c r="E45" s="2">
        <v>0</v>
      </c>
      <c r="F45" s="2">
        <v>0</v>
      </c>
      <c r="G45" s="3">
        <f t="shared" si="0"/>
        <v>30273.121999999999</v>
      </c>
      <c r="H45" s="3">
        <f t="shared" si="1"/>
        <v>0.39999999999417923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140244.26</v>
      </c>
      <c r="D54" s="2">
        <f>'PR-RAS'!E58</f>
        <v>173603.34</v>
      </c>
      <c r="E54" s="2">
        <v>0</v>
      </c>
      <c r="F54" s="2">
        <v>0</v>
      </c>
      <c r="G54" s="3">
        <f t="shared" si="0"/>
        <v>25834.899819999999</v>
      </c>
      <c r="H54" s="3">
        <f t="shared" si="1"/>
        <v>0.60000000000582077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140244.26</v>
      </c>
      <c r="D55" s="2">
        <f>'PR-RAS'!E59</f>
        <v>146603.34</v>
      </c>
      <c r="E55" s="2">
        <v>0</v>
      </c>
      <c r="F55" s="2">
        <v>0</v>
      </c>
      <c r="G55" s="3">
        <f t="shared" si="0"/>
        <v>23406.350760000001</v>
      </c>
      <c r="H55" s="3">
        <f t="shared" si="1"/>
        <v>0.60000000000582077</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27000</v>
      </c>
      <c r="E56" s="2">
        <v>0</v>
      </c>
      <c r="F56" s="2">
        <v>0</v>
      </c>
      <c r="G56" s="3">
        <f t="shared" si="0"/>
        <v>2970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6900.3</v>
      </c>
      <c r="D57" s="2">
        <f>'PR-RAS'!E61</f>
        <v>0</v>
      </c>
      <c r="E57" s="2">
        <v>0</v>
      </c>
      <c r="F57" s="2">
        <v>0</v>
      </c>
      <c r="G57" s="3">
        <f t="shared" si="0"/>
        <v>386.41680000000002</v>
      </c>
      <c r="H57" s="3">
        <f t="shared" si="1"/>
        <v>0.3000000000001819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6900.3</v>
      </c>
      <c r="D58" s="2">
        <f>'PR-RAS'!E62</f>
        <v>0</v>
      </c>
      <c r="E58" s="2">
        <v>0</v>
      </c>
      <c r="F58" s="2">
        <v>0</v>
      </c>
      <c r="G58" s="3">
        <f t="shared" si="0"/>
        <v>393.31710000000004</v>
      </c>
      <c r="H58" s="3">
        <f t="shared" si="1"/>
        <v>0.3000000000001819</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21037.14</v>
      </c>
      <c r="D70" s="2">
        <f>'PR-RAS'!E74</f>
        <v>86318.56</v>
      </c>
      <c r="E70" s="2">
        <v>0</v>
      </c>
      <c r="F70" s="2">
        <v>0</v>
      </c>
      <c r="G70" s="3">
        <f t="shared" si="0"/>
        <v>13363.523940000001</v>
      </c>
      <c r="H70" s="3">
        <f t="shared" si="1"/>
        <v>0.58000000000174623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21037.14</v>
      </c>
      <c r="D71" s="2">
        <f>'PR-RAS'!E75</f>
        <v>86318.56</v>
      </c>
      <c r="E71" s="2">
        <v>0</v>
      </c>
      <c r="F71" s="2">
        <v>0</v>
      </c>
      <c r="G71" s="3">
        <f t="shared" si="0"/>
        <v>13557.198200000003</v>
      </c>
      <c r="H71" s="3">
        <f t="shared" si="1"/>
        <v>0.58000000000174623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5123.22</v>
      </c>
      <c r="D78" s="2">
        <f>'PR-RAS'!E82</f>
        <v>5473.5099999999993</v>
      </c>
      <c r="E78" s="2">
        <v>0</v>
      </c>
      <c r="F78" s="2">
        <v>0</v>
      </c>
      <c r="G78" s="3">
        <f t="shared" si="0"/>
        <v>1237.4084799999998</v>
      </c>
      <c r="H78" s="3">
        <f t="shared" si="1"/>
        <v>0.71000000000094587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21.61</v>
      </c>
      <c r="D79" s="2">
        <f>'PR-RAS'!E83</f>
        <v>2.13</v>
      </c>
      <c r="E79" s="2">
        <v>0</v>
      </c>
      <c r="F79" s="2">
        <v>0</v>
      </c>
      <c r="G79" s="3">
        <f t="shared" si="0"/>
        <v>2.0178599999999998</v>
      </c>
      <c r="H79" s="3">
        <f t="shared" si="1"/>
        <v>0.52000000000000046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21.61</v>
      </c>
      <c r="D81" s="2">
        <f>'PR-RAS'!E85</f>
        <v>2.13</v>
      </c>
      <c r="E81" s="2">
        <v>0</v>
      </c>
      <c r="F81" s="2">
        <v>0</v>
      </c>
      <c r="G81" s="3">
        <f t="shared" si="0"/>
        <v>2.0695999999999999</v>
      </c>
      <c r="H81" s="3">
        <f t="shared" si="1"/>
        <v>0.52000000000000046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5101.6100000000006</v>
      </c>
      <c r="D87" s="2">
        <f>'PR-RAS'!E91</f>
        <v>5471.3799999999992</v>
      </c>
      <c r="E87" s="2">
        <v>0</v>
      </c>
      <c r="F87" s="2">
        <v>0</v>
      </c>
      <c r="G87" s="3">
        <f t="shared" si="0"/>
        <v>1379.8158199999998</v>
      </c>
      <c r="H87" s="3">
        <f t="shared" si="1"/>
        <v>0.76999999999861757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499.08</v>
      </c>
      <c r="D88" s="2">
        <f>'PR-RAS'!E92</f>
        <v>517.07000000000005</v>
      </c>
      <c r="E88" s="2">
        <v>0</v>
      </c>
      <c r="F88" s="2">
        <v>0</v>
      </c>
      <c r="G88" s="3">
        <f t="shared" si="0"/>
        <v>133.39014</v>
      </c>
      <c r="H88" s="3">
        <f t="shared" si="1"/>
        <v>0.15000000000003411</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3251.16</v>
      </c>
      <c r="D89" s="2">
        <f>'PR-RAS'!E93</f>
        <v>3742.29</v>
      </c>
      <c r="E89" s="2">
        <v>0</v>
      </c>
      <c r="F89" s="2">
        <v>0</v>
      </c>
      <c r="G89" s="3">
        <f t="shared" si="0"/>
        <v>944.74511999999993</v>
      </c>
      <c r="H89" s="3">
        <f t="shared" si="1"/>
        <v>0.4499999999998181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1212.02</v>
      </c>
      <c r="D90" s="2">
        <f>'PR-RAS'!E94</f>
        <v>1212.02</v>
      </c>
      <c r="E90" s="2">
        <v>0</v>
      </c>
      <c r="F90" s="2">
        <v>0</v>
      </c>
      <c r="G90" s="3">
        <f t="shared" si="0"/>
        <v>323.60933999999997</v>
      </c>
      <c r="H90" s="3">
        <f t="shared" si="1"/>
        <v>3.999999999996362E-2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139.35</v>
      </c>
      <c r="D93" s="2">
        <f>'PR-RAS'!E97</f>
        <v>0</v>
      </c>
      <c r="E93" s="2">
        <v>0</v>
      </c>
      <c r="F93" s="2">
        <v>0</v>
      </c>
      <c r="G93" s="3">
        <f t="shared" si="0"/>
        <v>12.8202</v>
      </c>
      <c r="H93" s="3">
        <f t="shared" si="1"/>
        <v>0.34999999999999432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12722.59</v>
      </c>
      <c r="D102" s="2">
        <f>'PR-RAS'!E106</f>
        <v>23910.440000000002</v>
      </c>
      <c r="E102" s="2">
        <v>0</v>
      </c>
      <c r="F102" s="2">
        <v>0</v>
      </c>
      <c r="G102" s="3">
        <f t="shared" si="0"/>
        <v>6114.8904700000003</v>
      </c>
      <c r="H102" s="3">
        <f t="shared" si="1"/>
        <v>0.85000000000218279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2716.04</v>
      </c>
      <c r="D108" s="2">
        <f>'PR-RAS'!E112</f>
        <v>10560.33</v>
      </c>
      <c r="E108" s="2">
        <v>0</v>
      </c>
      <c r="F108" s="2">
        <v>0</v>
      </c>
      <c r="G108" s="3">
        <f t="shared" si="0"/>
        <v>2550.5268999999998</v>
      </c>
      <c r="H108" s="3">
        <f t="shared" si="1"/>
        <v>0.36999999999989086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2113.4899999999998</v>
      </c>
      <c r="D111" s="2">
        <f>'PR-RAS'!E115</f>
        <v>6433.67</v>
      </c>
      <c r="E111" s="2">
        <v>0</v>
      </c>
      <c r="F111" s="2">
        <v>0</v>
      </c>
      <c r="G111" s="3">
        <f t="shared" si="0"/>
        <v>1647.8913</v>
      </c>
      <c r="H111" s="3">
        <f t="shared" si="1"/>
        <v>0.81999999999970896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602.54999999999995</v>
      </c>
      <c r="D113" s="2">
        <f>'PR-RAS'!E117</f>
        <v>4126.66</v>
      </c>
      <c r="E113" s="2">
        <v>0</v>
      </c>
      <c r="F113" s="2">
        <v>0</v>
      </c>
      <c r="G113" s="3">
        <f t="shared" si="0"/>
        <v>991.85743999999988</v>
      </c>
      <c r="H113" s="3">
        <f t="shared" si="1"/>
        <v>0.79000000000019099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10006.549999999999</v>
      </c>
      <c r="D116" s="2">
        <f>'PR-RAS'!E120</f>
        <v>13350.11</v>
      </c>
      <c r="E116" s="2">
        <v>0</v>
      </c>
      <c r="F116" s="2">
        <v>0</v>
      </c>
      <c r="G116" s="3">
        <f t="shared" si="0"/>
        <v>4221.2785500000009</v>
      </c>
      <c r="H116" s="3">
        <f t="shared" si="1"/>
        <v>0.56000000000130967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1029.74</v>
      </c>
      <c r="E117" s="2">
        <v>0</v>
      </c>
      <c r="F117" s="2">
        <v>0</v>
      </c>
      <c r="G117" s="3">
        <f t="shared" si="0"/>
        <v>238.89968000000002</v>
      </c>
      <c r="H117" s="3">
        <f t="shared" si="1"/>
        <v>0.25999999999999091</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10006.549999999999</v>
      </c>
      <c r="D118" s="2">
        <f>'PR-RAS'!E122</f>
        <v>12320.37</v>
      </c>
      <c r="E118" s="2">
        <v>0</v>
      </c>
      <c r="F118" s="2">
        <v>0</v>
      </c>
      <c r="G118" s="3">
        <f t="shared" si="0"/>
        <v>4053.7329300000001</v>
      </c>
      <c r="H118" s="3">
        <f t="shared" si="1"/>
        <v>0.82000000000152795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265033.13</v>
      </c>
      <c r="D148" s="2">
        <f>'PR-RAS'!E152</f>
        <v>322708.62</v>
      </c>
      <c r="E148" s="2">
        <v>0</v>
      </c>
      <c r="F148" s="2">
        <v>0</v>
      </c>
      <c r="G148" s="3">
        <f t="shared" si="0"/>
        <v>133836.20439</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106096.15999999999</v>
      </c>
      <c r="D149" s="2">
        <f>'PR-RAS'!E153</f>
        <v>105758.16999999998</v>
      </c>
      <c r="E149" s="2">
        <v>0</v>
      </c>
      <c r="F149" s="2">
        <v>0</v>
      </c>
      <c r="G149" s="3">
        <f t="shared" si="0"/>
        <v>47006.649999999987</v>
      </c>
      <c r="H149" s="3">
        <f t="shared" si="1"/>
        <v>0.3299999999726424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87650.01</v>
      </c>
      <c r="D150" s="2">
        <f>'PR-RAS'!E154</f>
        <v>87629.34</v>
      </c>
      <c r="E150" s="2">
        <v>0</v>
      </c>
      <c r="F150" s="2">
        <v>0</v>
      </c>
      <c r="G150" s="3">
        <f t="shared" si="0"/>
        <v>39173.394809999998</v>
      </c>
      <c r="H150" s="3">
        <f t="shared" si="1"/>
        <v>0.34999999999126885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87650.01</v>
      </c>
      <c r="D151" s="2">
        <f>'PR-RAS'!E155</f>
        <v>87629.34</v>
      </c>
      <c r="E151" s="2">
        <v>0</v>
      </c>
      <c r="F151" s="2">
        <v>0</v>
      </c>
      <c r="G151" s="3">
        <f t="shared" si="0"/>
        <v>39436.303500000002</v>
      </c>
      <c r="H151" s="3">
        <f t="shared" si="1"/>
        <v>0.34999999999126885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4343.2</v>
      </c>
      <c r="D155" s="2">
        <f>'PR-RAS'!E159</f>
        <v>3603.37</v>
      </c>
      <c r="E155" s="2">
        <v>0</v>
      </c>
      <c r="F155" s="2">
        <v>0</v>
      </c>
      <c r="G155" s="3">
        <f t="shared" si="0"/>
        <v>1778.6907599999997</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14102.95</v>
      </c>
      <c r="D156" s="2">
        <f>'PR-RAS'!E160</f>
        <v>14525.46</v>
      </c>
      <c r="E156" s="2">
        <v>0</v>
      </c>
      <c r="F156" s="2">
        <v>0</v>
      </c>
      <c r="G156" s="3">
        <f t="shared" si="0"/>
        <v>6688.8498499999996</v>
      </c>
      <c r="H156" s="3">
        <f t="shared" si="1"/>
        <v>0.50999999999839929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14102.95</v>
      </c>
      <c r="D158" s="2">
        <f>'PR-RAS'!E162</f>
        <v>14525.46</v>
      </c>
      <c r="E158" s="2">
        <v>0</v>
      </c>
      <c r="F158" s="2">
        <v>0</v>
      </c>
      <c r="G158" s="3">
        <f t="shared" si="0"/>
        <v>6775.1575899999989</v>
      </c>
      <c r="H158" s="3">
        <f t="shared" si="1"/>
        <v>0.50999999999839929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79664.01999999999</v>
      </c>
      <c r="D160" s="2">
        <f>'PR-RAS'!E164</f>
        <v>73195.09</v>
      </c>
      <c r="E160" s="2">
        <v>0</v>
      </c>
      <c r="F160" s="2">
        <v>0</v>
      </c>
      <c r="G160" s="3">
        <f t="shared" si="0"/>
        <v>35942.6178</v>
      </c>
      <c r="H160" s="3">
        <f t="shared" si="1"/>
        <v>0.10999999998603016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3704.98</v>
      </c>
      <c r="D161" s="2">
        <f>'PR-RAS'!E165</f>
        <v>3702.95</v>
      </c>
      <c r="E161" s="2">
        <v>0</v>
      </c>
      <c r="F161" s="2">
        <v>0</v>
      </c>
      <c r="G161" s="3">
        <f t="shared" si="0"/>
        <v>1777.7407999999998</v>
      </c>
      <c r="H161" s="3">
        <f t="shared" si="1"/>
        <v>7.0000000000163709E-2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1475</v>
      </c>
      <c r="D162" s="2">
        <f>'PR-RAS'!E166</f>
        <v>2358</v>
      </c>
      <c r="E162" s="2">
        <v>0</v>
      </c>
      <c r="F162" s="2">
        <v>0</v>
      </c>
      <c r="G162" s="3">
        <f t="shared" si="0"/>
        <v>996.75099999999998</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904.98</v>
      </c>
      <c r="D163" s="2">
        <f>'PR-RAS'!E167</f>
        <v>1344.95</v>
      </c>
      <c r="E163" s="2">
        <v>0</v>
      </c>
      <c r="F163" s="2">
        <v>0</v>
      </c>
      <c r="G163" s="3">
        <f t="shared" si="0"/>
        <v>582.37056000000007</v>
      </c>
      <c r="H163" s="3">
        <f t="shared" si="1"/>
        <v>6.9999999999936335E-2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1325</v>
      </c>
      <c r="D164" s="2">
        <f>'PR-RAS'!E168</f>
        <v>0</v>
      </c>
      <c r="E164" s="2">
        <v>0</v>
      </c>
      <c r="F164" s="2">
        <v>0</v>
      </c>
      <c r="G164" s="3">
        <f t="shared" si="0"/>
        <v>215.97499999999999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9952.130000000001</v>
      </c>
      <c r="D166" s="2">
        <f>'PR-RAS'!E170</f>
        <v>14405.609999999999</v>
      </c>
      <c r="E166" s="2">
        <v>0</v>
      </c>
      <c r="F166" s="2">
        <v>0</v>
      </c>
      <c r="G166" s="3">
        <f t="shared" si="0"/>
        <v>6395.9527500000004</v>
      </c>
      <c r="H166" s="3">
        <f t="shared" si="1"/>
        <v>0.52000000000225555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2540.31</v>
      </c>
      <c r="D167" s="2">
        <f>'PR-RAS'!E171</f>
        <v>2327.6999999999998</v>
      </c>
      <c r="E167" s="2">
        <v>0</v>
      </c>
      <c r="F167" s="2">
        <v>0</v>
      </c>
      <c r="G167" s="3">
        <f t="shared" si="0"/>
        <v>1194.48786</v>
      </c>
      <c r="H167" s="3">
        <f t="shared" si="1"/>
        <v>0.61000000000012733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7173.53</v>
      </c>
      <c r="D169" s="2">
        <f>'PR-RAS'!E173</f>
        <v>10372.31</v>
      </c>
      <c r="E169" s="2">
        <v>0</v>
      </c>
      <c r="F169" s="2">
        <v>0</v>
      </c>
      <c r="G169" s="3">
        <f t="shared" si="0"/>
        <v>4690.2492000000002</v>
      </c>
      <c r="H169" s="3">
        <f t="shared" si="1"/>
        <v>0.77999999999974534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238.29</v>
      </c>
      <c r="D170" s="2">
        <f>'PR-RAS'!E174</f>
        <v>248.4</v>
      </c>
      <c r="E170" s="2">
        <v>0</v>
      </c>
      <c r="F170" s="2">
        <v>0</v>
      </c>
      <c r="G170" s="3">
        <f t="shared" si="0"/>
        <v>124.23021000000001</v>
      </c>
      <c r="H170" s="3">
        <f t="shared" si="1"/>
        <v>0.68999999999999773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1457.2</v>
      </c>
      <c r="E171" s="2">
        <v>0</v>
      </c>
      <c r="F171" s="2">
        <v>0</v>
      </c>
      <c r="G171" s="3">
        <f t="shared" si="0"/>
        <v>495.44800000000004</v>
      </c>
      <c r="H171" s="3">
        <f t="shared" si="1"/>
        <v>0.20000000000004547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43683.969999999994</v>
      </c>
      <c r="D174" s="2">
        <f>'PR-RAS'!E178</f>
        <v>37248.6</v>
      </c>
      <c r="E174" s="2">
        <v>0</v>
      </c>
      <c r="F174" s="2">
        <v>0</v>
      </c>
      <c r="G174" s="3">
        <f t="shared" si="0"/>
        <v>20445.342409999997</v>
      </c>
      <c r="H174" s="3">
        <f t="shared" si="1"/>
        <v>0.430000000007567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2311.5700000000002</v>
      </c>
      <c r="D175" s="2">
        <f>'PR-RAS'!E179</f>
        <v>2269.63</v>
      </c>
      <c r="E175" s="2">
        <v>0</v>
      </c>
      <c r="F175" s="2">
        <v>0</v>
      </c>
      <c r="G175" s="3">
        <f t="shared" si="0"/>
        <v>1192.0444199999999</v>
      </c>
      <c r="H175" s="3">
        <f t="shared" si="1"/>
        <v>0.79999999999972715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15336.05</v>
      </c>
      <c r="D176" s="2">
        <f>'PR-RAS'!E180</f>
        <v>6440.01</v>
      </c>
      <c r="E176" s="2">
        <v>0</v>
      </c>
      <c r="F176" s="2">
        <v>0</v>
      </c>
      <c r="G176" s="3">
        <f t="shared" si="0"/>
        <v>4937.8122499999999</v>
      </c>
      <c r="H176" s="3">
        <f t="shared" si="1"/>
        <v>5.9999999999490683E-2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5381.02</v>
      </c>
      <c r="D177" s="2">
        <f>'PR-RAS'!E181</f>
        <v>0</v>
      </c>
      <c r="E177" s="2">
        <v>0</v>
      </c>
      <c r="F177" s="2">
        <v>0</v>
      </c>
      <c r="G177" s="3">
        <f t="shared" si="0"/>
        <v>947.05952000000002</v>
      </c>
      <c r="H177" s="3">
        <f t="shared" si="1"/>
        <v>2.0000000000436557E-2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10091.44</v>
      </c>
      <c r="D178" s="2">
        <f>'PR-RAS'!E182</f>
        <v>12530.63</v>
      </c>
      <c r="E178" s="2">
        <v>0</v>
      </c>
      <c r="F178" s="2">
        <v>0</v>
      </c>
      <c r="G178" s="3">
        <f t="shared" si="0"/>
        <v>6222.0278999999991</v>
      </c>
      <c r="H178" s="3">
        <f t="shared" si="1"/>
        <v>0.81000000000130967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1022.17</v>
      </c>
      <c r="D179" s="2">
        <f>'PR-RAS'!E183</f>
        <v>1143.28</v>
      </c>
      <c r="E179" s="2">
        <v>0</v>
      </c>
      <c r="F179" s="2">
        <v>0</v>
      </c>
      <c r="G179" s="3">
        <f t="shared" si="0"/>
        <v>588.95393999999999</v>
      </c>
      <c r="H179" s="3">
        <f t="shared" si="1"/>
        <v>0.44999999999993179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547.21</v>
      </c>
      <c r="D180" s="2">
        <f>'PR-RAS'!E184</f>
        <v>358.65</v>
      </c>
      <c r="E180" s="2">
        <v>0</v>
      </c>
      <c r="F180" s="2">
        <v>0</v>
      </c>
      <c r="G180" s="3">
        <f t="shared" si="0"/>
        <v>226.34728999999999</v>
      </c>
      <c r="H180" s="3">
        <f t="shared" si="1"/>
        <v>0.56000000000005912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4935</v>
      </c>
      <c r="D181" s="2">
        <f>'PR-RAS'!E185</f>
        <v>8640.24</v>
      </c>
      <c r="E181" s="2">
        <v>0</v>
      </c>
      <c r="F181" s="2">
        <v>0</v>
      </c>
      <c r="G181" s="3">
        <f t="shared" si="0"/>
        <v>3998.7864</v>
      </c>
      <c r="H181" s="3">
        <f t="shared" si="1"/>
        <v>0.23999999999978172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2828.7</v>
      </c>
      <c r="D182" s="2">
        <f>'PR-RAS'!E186</f>
        <v>4637.5</v>
      </c>
      <c r="E182" s="2">
        <v>0</v>
      </c>
      <c r="F182" s="2">
        <v>0</v>
      </c>
      <c r="G182" s="3">
        <f t="shared" si="0"/>
        <v>2190.7697000000003</v>
      </c>
      <c r="H182" s="3">
        <f t="shared" si="1"/>
        <v>0.8000000000001819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1230.81</v>
      </c>
      <c r="D183" s="2">
        <f>'PR-RAS'!E187</f>
        <v>1228.6600000000001</v>
      </c>
      <c r="E183" s="2">
        <v>0</v>
      </c>
      <c r="F183" s="2">
        <v>0</v>
      </c>
      <c r="G183" s="3">
        <f t="shared" si="0"/>
        <v>671.23965999999996</v>
      </c>
      <c r="H183" s="3">
        <f t="shared" si="1"/>
        <v>0.52999999999997272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30</v>
      </c>
      <c r="E184" s="2">
        <v>0</v>
      </c>
      <c r="F184" s="2">
        <v>0</v>
      </c>
      <c r="G184" s="3">
        <f t="shared" si="0"/>
        <v>10.98</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22322.94</v>
      </c>
      <c r="D190" s="2">
        <f>'PR-RAS'!E194</f>
        <v>17807.93</v>
      </c>
      <c r="E190" s="2">
        <v>0</v>
      </c>
      <c r="F190" s="2">
        <v>0</v>
      </c>
      <c r="G190" s="3">
        <f t="shared" si="0"/>
        <v>10950.433200000001</v>
      </c>
      <c r="H190" s="3">
        <f t="shared" si="1"/>
        <v>0.13000000000101863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9311.9599999999991</v>
      </c>
      <c r="D191" s="2">
        <f>'PR-RAS'!E195</f>
        <v>3091.38</v>
      </c>
      <c r="E191" s="2">
        <v>0</v>
      </c>
      <c r="F191" s="2">
        <v>0</v>
      </c>
      <c r="G191" s="3">
        <f t="shared" si="0"/>
        <v>2943.9967999999999</v>
      </c>
      <c r="H191" s="3">
        <f t="shared" si="1"/>
        <v>0.42000000000098225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694.22</v>
      </c>
      <c r="D192" s="2">
        <f>'PR-RAS'!E196</f>
        <v>2160.1799999999998</v>
      </c>
      <c r="E192" s="2">
        <v>0</v>
      </c>
      <c r="F192" s="2">
        <v>0</v>
      </c>
      <c r="G192" s="3">
        <f t="shared" si="0"/>
        <v>957.78477999999996</v>
      </c>
      <c r="H192" s="3">
        <f t="shared" si="1"/>
        <v>0.39999999999986358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3402.75</v>
      </c>
      <c r="D193" s="2">
        <f>'PR-RAS'!E197</f>
        <v>1600.44</v>
      </c>
      <c r="E193" s="2">
        <v>0</v>
      </c>
      <c r="F193" s="2">
        <v>0</v>
      </c>
      <c r="G193" s="3">
        <f t="shared" si="0"/>
        <v>1267.89696</v>
      </c>
      <c r="H193" s="3">
        <f t="shared" si="1"/>
        <v>0.69000000000005457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174.64</v>
      </c>
      <c r="D194" s="2">
        <f>'PR-RAS'!E198</f>
        <v>556.24</v>
      </c>
      <c r="E194" s="2">
        <v>0</v>
      </c>
      <c r="F194" s="2">
        <v>0</v>
      </c>
      <c r="G194" s="3">
        <f t="shared" si="0"/>
        <v>248.41415999999998</v>
      </c>
      <c r="H194" s="3">
        <f t="shared" si="1"/>
        <v>0.60000000000002274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7333.96</v>
      </c>
      <c r="D195" s="2">
        <f>'PR-RAS'!E199</f>
        <v>8334.01</v>
      </c>
      <c r="E195" s="2">
        <v>0</v>
      </c>
      <c r="F195" s="2">
        <v>0</v>
      </c>
      <c r="G195" s="3">
        <f t="shared" si="0"/>
        <v>4656.3841199999997</v>
      </c>
      <c r="H195" s="3">
        <f t="shared" si="1"/>
        <v>5.0000000000181899E-2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1405.41</v>
      </c>
      <c r="D197" s="2">
        <f>'PR-RAS'!E201</f>
        <v>2065.6799999999998</v>
      </c>
      <c r="E197" s="2">
        <v>0</v>
      </c>
      <c r="F197" s="2">
        <v>0</v>
      </c>
      <c r="G197" s="3">
        <f t="shared" si="0"/>
        <v>1085.2069199999999</v>
      </c>
      <c r="H197" s="3">
        <f t="shared" si="1"/>
        <v>0.73000000000024556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786.14</v>
      </c>
      <c r="D198" s="2">
        <f>'PR-RAS'!E202</f>
        <v>23978.95</v>
      </c>
      <c r="E198" s="2">
        <v>0</v>
      </c>
      <c r="F198" s="2">
        <v>0</v>
      </c>
      <c r="G198" s="3">
        <f t="shared" si="0"/>
        <v>9602.5758800000003</v>
      </c>
      <c r="H198" s="3">
        <f t="shared" si="1"/>
        <v>0.18999999999925876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786.14</v>
      </c>
      <c r="D212" s="2">
        <f>'PR-RAS'!E216</f>
        <v>23978.95</v>
      </c>
      <c r="E212" s="2">
        <v>0</v>
      </c>
      <c r="F212" s="2">
        <v>0</v>
      </c>
      <c r="G212" s="3">
        <f t="shared" si="0"/>
        <v>10284.99244</v>
      </c>
      <c r="H212" s="3">
        <f t="shared" si="1"/>
        <v>0.18999999999925876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605.15</v>
      </c>
      <c r="D213" s="2">
        <f>'PR-RAS'!E217</f>
        <v>890.22</v>
      </c>
      <c r="E213" s="2">
        <v>0</v>
      </c>
      <c r="F213" s="2">
        <v>0</v>
      </c>
      <c r="G213" s="3">
        <f t="shared" si="0"/>
        <v>505.74508000000003</v>
      </c>
      <c r="H213" s="3">
        <f t="shared" si="1"/>
        <v>0.37000000000000455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9.08</v>
      </c>
      <c r="D215" s="2">
        <f>'PR-RAS'!E219</f>
        <v>20733.849999999999</v>
      </c>
      <c r="E215" s="2">
        <v>0</v>
      </c>
      <c r="F215" s="2">
        <v>0</v>
      </c>
      <c r="G215" s="3">
        <f t="shared" si="0"/>
        <v>8876.0309199999992</v>
      </c>
      <c r="H215" s="3">
        <f t="shared" si="1"/>
        <v>0.23000000000145526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171.91</v>
      </c>
      <c r="D216" s="2">
        <f>'PR-RAS'!E220</f>
        <v>2354.88</v>
      </c>
      <c r="E216" s="2">
        <v>0</v>
      </c>
      <c r="F216" s="2">
        <v>0</v>
      </c>
      <c r="G216" s="3">
        <f t="shared" si="0"/>
        <v>1049.5590500000001</v>
      </c>
      <c r="H216" s="3">
        <f t="shared" si="1"/>
        <v>0.20999999999989427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199.13</v>
      </c>
      <c r="D217" s="2">
        <f>'PR-RAS'!E221</f>
        <v>258.86</v>
      </c>
      <c r="E217" s="2">
        <v>0</v>
      </c>
      <c r="F217" s="2">
        <v>0</v>
      </c>
      <c r="G217" s="3">
        <f t="shared" si="0"/>
        <v>154.83959999999999</v>
      </c>
      <c r="H217" s="3">
        <f t="shared" si="1"/>
        <v>0.26999999999998181</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199.13</v>
      </c>
      <c r="D221" s="2">
        <f>'PR-RAS'!E225</f>
        <v>258.86</v>
      </c>
      <c r="E221" s="2">
        <v>0</v>
      </c>
      <c r="F221" s="2">
        <v>0</v>
      </c>
      <c r="G221" s="3">
        <f t="shared" si="0"/>
        <v>157.70699999999999</v>
      </c>
      <c r="H221" s="3">
        <f t="shared" si="1"/>
        <v>0.26999999999998181</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199.13</v>
      </c>
      <c r="D224" s="2">
        <f>'PR-RAS'!E228</f>
        <v>258.86</v>
      </c>
      <c r="E224" s="2">
        <v>0</v>
      </c>
      <c r="F224" s="2">
        <v>0</v>
      </c>
      <c r="G224" s="3">
        <f t="shared" si="0"/>
        <v>159.85755</v>
      </c>
      <c r="H224" s="3">
        <f t="shared" si="1"/>
        <v>0.26999999999998181</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55965.39</v>
      </c>
      <c r="D258" s="2">
        <f>'PR-RAS'!E262</f>
        <v>51081.59</v>
      </c>
      <c r="E258" s="2">
        <v>0</v>
      </c>
      <c r="F258" s="2">
        <v>0</v>
      </c>
      <c r="G258" s="3">
        <f t="shared" si="0"/>
        <v>40639.04249</v>
      </c>
      <c r="H258" s="3">
        <f t="shared" si="1"/>
        <v>0.80000000000291038</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55965.39</v>
      </c>
      <c r="D265" s="2">
        <f>'PR-RAS'!E269</f>
        <v>51081.59</v>
      </c>
      <c r="E265" s="2">
        <v>0</v>
      </c>
      <c r="F265" s="2">
        <v>0</v>
      </c>
      <c r="G265" s="3">
        <f t="shared" si="0"/>
        <v>41745.942480000005</v>
      </c>
      <c r="H265" s="3">
        <f t="shared" si="1"/>
        <v>0.80000000000291038</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52003.33</v>
      </c>
      <c r="D266" s="2">
        <f>'PR-RAS'!E270</f>
        <v>47931.39</v>
      </c>
      <c r="E266" s="2">
        <v>0</v>
      </c>
      <c r="F266" s="2">
        <v>0</v>
      </c>
      <c r="G266" s="3">
        <f t="shared" si="0"/>
        <v>39184.51915</v>
      </c>
      <c r="H266" s="3">
        <f t="shared" si="1"/>
        <v>0.72000000000116415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3962.06</v>
      </c>
      <c r="D267" s="2">
        <f>'PR-RAS'!E271</f>
        <v>3150.2</v>
      </c>
      <c r="E267" s="2">
        <v>0</v>
      </c>
      <c r="F267" s="2">
        <v>0</v>
      </c>
      <c r="G267" s="3">
        <f t="shared" si="0"/>
        <v>2729.8143599999999</v>
      </c>
      <c r="H267" s="3">
        <f t="shared" si="1"/>
        <v>0.25999999999976353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22322.29</v>
      </c>
      <c r="D269" s="2">
        <f>'PR-RAS'!E273</f>
        <v>68435.959999999992</v>
      </c>
      <c r="E269" s="2">
        <v>0</v>
      </c>
      <c r="F269" s="2">
        <v>0</v>
      </c>
      <c r="G269" s="3">
        <f t="shared" si="0"/>
        <v>42664.048280000003</v>
      </c>
      <c r="H269" s="3">
        <f t="shared" si="1"/>
        <v>0.33000000000902219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22322.29</v>
      </c>
      <c r="D270" s="2">
        <f>'PR-RAS'!E274</f>
        <v>68435.959999999992</v>
      </c>
      <c r="E270" s="2">
        <v>0</v>
      </c>
      <c r="F270" s="2">
        <v>0</v>
      </c>
      <c r="G270" s="3">
        <f t="shared" si="0"/>
        <v>42823.242489999997</v>
      </c>
      <c r="H270" s="3">
        <f t="shared" si="1"/>
        <v>0.33000000000902219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17496.64</v>
      </c>
      <c r="D271" s="2">
        <f>'PR-RAS'!E275</f>
        <v>34716.83</v>
      </c>
      <c r="E271" s="2">
        <v>0</v>
      </c>
      <c r="F271" s="2">
        <v>0</v>
      </c>
      <c r="G271" s="3">
        <f t="shared" si="0"/>
        <v>23471.181000000004</v>
      </c>
      <c r="H271" s="3">
        <f t="shared" si="1"/>
        <v>0.52999999999883585</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4825.6499999999996</v>
      </c>
      <c r="D272" s="2">
        <f>'PR-RAS'!E276</f>
        <v>33719.129999999997</v>
      </c>
      <c r="E272" s="2">
        <v>0</v>
      </c>
      <c r="F272" s="2">
        <v>0</v>
      </c>
      <c r="G272" s="3">
        <f t="shared" si="0"/>
        <v>19583.519609999999</v>
      </c>
      <c r="H272" s="3">
        <f t="shared" si="1"/>
        <v>0.47999999999774445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265033.13</v>
      </c>
      <c r="D295" s="2">
        <f>'PR-RAS'!E299</f>
        <v>322708.62</v>
      </c>
      <c r="E295" s="2">
        <v>0</v>
      </c>
      <c r="F295" s="2">
        <v>0</v>
      </c>
      <c r="G295" s="3">
        <f t="shared" si="12"/>
        <v>267672.40878</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37773.679999999993</v>
      </c>
      <c r="E296" s="2">
        <v>0</v>
      </c>
      <c r="F296" s="2">
        <v>0</v>
      </c>
      <c r="G296" s="3">
        <f t="shared" si="12"/>
        <v>22286.471199999996</v>
      </c>
      <c r="H296" s="3">
        <f t="shared" si="13"/>
        <v>0.32000000000698492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24583.919999999984</v>
      </c>
      <c r="D297" s="2">
        <f>'PR-RAS'!E301</f>
        <v>0</v>
      </c>
      <c r="E297" s="2">
        <v>0</v>
      </c>
      <c r="F297" s="2">
        <v>0</v>
      </c>
      <c r="G297" s="3">
        <f t="shared" si="12"/>
        <v>7276.8403199999948</v>
      </c>
      <c r="H297" s="3">
        <f t="shared" si="13"/>
        <v>8.0000000016298145E-2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722822.61</v>
      </c>
      <c r="D298" s="2">
        <f>'PR-RAS'!E302</f>
        <v>97414.02</v>
      </c>
      <c r="E298" s="2">
        <v>0</v>
      </c>
      <c r="F298" s="2">
        <v>0</v>
      </c>
      <c r="G298" s="3">
        <f t="shared" si="12"/>
        <v>272542.24304999999</v>
      </c>
      <c r="H298" s="3">
        <f t="shared" si="13"/>
        <v>0.41000000001804437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47116.41</v>
      </c>
      <c r="D300" s="2">
        <f>'PR-RAS'!E304</f>
        <v>3940.69</v>
      </c>
      <c r="E300" s="2">
        <v>0</v>
      </c>
      <c r="F300" s="2">
        <v>0</v>
      </c>
      <c r="G300" s="3">
        <f t="shared" si="12"/>
        <v>16444.339209999998</v>
      </c>
      <c r="H300" s="3">
        <f t="shared" si="13"/>
        <v>0.72000000000343789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975.93</v>
      </c>
      <c r="D303" s="2">
        <f>'PR-RAS'!E308</f>
        <v>2092.7600000000002</v>
      </c>
      <c r="E303" s="2">
        <v>0</v>
      </c>
      <c r="F303" s="2">
        <v>0</v>
      </c>
      <c r="G303" s="3">
        <f t="shared" si="12"/>
        <v>1558.7579000000001</v>
      </c>
      <c r="H303" s="3">
        <f t="shared" si="13"/>
        <v>0.30999999999983174</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975.93</v>
      </c>
      <c r="D304" s="2">
        <f>'PR-RAS'!E309</f>
        <v>2092.7600000000002</v>
      </c>
      <c r="E304" s="2">
        <v>0</v>
      </c>
      <c r="F304" s="2">
        <v>0</v>
      </c>
      <c r="G304" s="3">
        <f t="shared" si="12"/>
        <v>1563.9193500000001</v>
      </c>
      <c r="H304" s="3">
        <f t="shared" si="13"/>
        <v>0.30999999999983174</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975.93</v>
      </c>
      <c r="D305" s="2">
        <f>'PR-RAS'!E310</f>
        <v>2092.7600000000002</v>
      </c>
      <c r="E305" s="2">
        <v>0</v>
      </c>
      <c r="F305" s="2">
        <v>0</v>
      </c>
      <c r="G305" s="3">
        <f t="shared" si="12"/>
        <v>1569.0808000000002</v>
      </c>
      <c r="H305" s="3">
        <f t="shared" si="13"/>
        <v>0.30999999999983174</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975.93</v>
      </c>
      <c r="D306" s="2">
        <f>'PR-RAS'!E311</f>
        <v>2092.7600000000002</v>
      </c>
      <c r="E306" s="2">
        <v>0</v>
      </c>
      <c r="F306" s="2">
        <v>0</v>
      </c>
      <c r="G306" s="3">
        <f t="shared" si="12"/>
        <v>1574.2422500000002</v>
      </c>
      <c r="H306" s="3">
        <f t="shared" si="13"/>
        <v>0.30999999999983174</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23782.69</v>
      </c>
      <c r="D355" s="2">
        <f>'PR-RAS'!E360</f>
        <v>49579.63</v>
      </c>
      <c r="E355" s="2">
        <v>0</v>
      </c>
      <c r="F355" s="2">
        <v>0</v>
      </c>
      <c r="G355" s="3">
        <f t="shared" si="12"/>
        <v>43521.450299999997</v>
      </c>
      <c r="H355" s="3">
        <f t="shared" si="13"/>
        <v>0.68000000000392902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2901.5099999999998</v>
      </c>
      <c r="D356" s="2">
        <f>'PR-RAS'!E361</f>
        <v>500</v>
      </c>
      <c r="E356" s="2">
        <v>0</v>
      </c>
      <c r="F356" s="2">
        <v>0</v>
      </c>
      <c r="G356" s="3">
        <f t="shared" si="12"/>
        <v>1385.0360499999999</v>
      </c>
      <c r="H356" s="3">
        <f t="shared" si="13"/>
        <v>0.49000000000023647</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2901.5099999999998</v>
      </c>
      <c r="D361" s="2">
        <f>'PR-RAS'!E366</f>
        <v>500</v>
      </c>
      <c r="E361" s="2">
        <v>0</v>
      </c>
      <c r="F361" s="2">
        <v>0</v>
      </c>
      <c r="G361" s="3">
        <f t="shared" si="12"/>
        <v>1404.5436</v>
      </c>
      <c r="H361" s="3">
        <f t="shared" si="13"/>
        <v>0.49000000000023647</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399.41</v>
      </c>
      <c r="D364" s="2">
        <f>'PR-RAS'!E369</f>
        <v>0</v>
      </c>
      <c r="E364" s="2">
        <v>0</v>
      </c>
      <c r="F364" s="2">
        <v>0</v>
      </c>
      <c r="G364" s="3">
        <f t="shared" si="12"/>
        <v>144.98582999999999</v>
      </c>
      <c r="H364" s="3">
        <f t="shared" si="13"/>
        <v>0.41000000000002501</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2502.1</v>
      </c>
      <c r="D367" s="2">
        <f>'PR-RAS'!E372</f>
        <v>500</v>
      </c>
      <c r="E367" s="2">
        <v>0</v>
      </c>
      <c r="F367" s="2">
        <v>0</v>
      </c>
      <c r="G367" s="3">
        <f t="shared" si="12"/>
        <v>1281.7685999999999</v>
      </c>
      <c r="H367" s="3">
        <f t="shared" si="13"/>
        <v>9.9999999999909051E-2</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20881.18</v>
      </c>
      <c r="D368" s="2">
        <f>'PR-RAS'!E373</f>
        <v>49079.63</v>
      </c>
      <c r="E368" s="2">
        <v>0</v>
      </c>
      <c r="F368" s="2">
        <v>0</v>
      </c>
      <c r="G368" s="3">
        <f t="shared" si="12"/>
        <v>43687.841480000003</v>
      </c>
      <c r="H368" s="3">
        <f t="shared" si="13"/>
        <v>0.55000000000291038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20881.18</v>
      </c>
      <c r="D369" s="2">
        <f>'PR-RAS'!E374</f>
        <v>49079.63</v>
      </c>
      <c r="E369" s="2">
        <v>0</v>
      </c>
      <c r="F369" s="2">
        <v>0</v>
      </c>
      <c r="G369" s="3">
        <f t="shared" si="12"/>
        <v>43806.88192</v>
      </c>
      <c r="H369" s="3">
        <f t="shared" si="13"/>
        <v>0.55000000000291038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49079.63</v>
      </c>
      <c r="E372" s="2">
        <v>0</v>
      </c>
      <c r="F372" s="2">
        <v>0</v>
      </c>
      <c r="G372" s="3">
        <f t="shared" si="12"/>
        <v>36417.085459999995</v>
      </c>
      <c r="H372" s="3">
        <f t="shared" si="13"/>
        <v>0.37000000000261934</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20881.18</v>
      </c>
      <c r="D373" s="2">
        <f>'PR-RAS'!E378</f>
        <v>0</v>
      </c>
      <c r="E373" s="2">
        <v>0</v>
      </c>
      <c r="F373" s="2">
        <v>0</v>
      </c>
      <c r="G373" s="3">
        <f t="shared" si="12"/>
        <v>7767.7989600000001</v>
      </c>
      <c r="H373" s="3">
        <f t="shared" si="13"/>
        <v>0.18000000000029104</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22806.76</v>
      </c>
      <c r="D413" s="2">
        <f>'PR-RAS'!E418</f>
        <v>47486.869999999995</v>
      </c>
      <c r="E413" s="2">
        <v>0</v>
      </c>
      <c r="F413" s="2">
        <v>0</v>
      </c>
      <c r="G413" s="3">
        <f t="shared" si="12"/>
        <v>48525.565999999992</v>
      </c>
      <c r="H413" s="3">
        <f t="shared" si="13"/>
        <v>0.37000000000625732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597825.09</v>
      </c>
      <c r="D415" s="2">
        <f>'PR-RAS'!E420</f>
        <v>0</v>
      </c>
      <c r="E415" s="2">
        <v>0</v>
      </c>
      <c r="F415" s="2">
        <v>0</v>
      </c>
      <c r="G415" s="3">
        <f t="shared" si="12"/>
        <v>247499.58725999997</v>
      </c>
      <c r="H415" s="3">
        <f t="shared" si="13"/>
        <v>8.999999996740371E-2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22279.83</v>
      </c>
      <c r="D416" s="2">
        <f>'PR-RAS'!E421</f>
        <v>3742.68</v>
      </c>
      <c r="E416" s="2">
        <v>0</v>
      </c>
      <c r="F416" s="2">
        <v>0</v>
      </c>
      <c r="G416" s="3">
        <f t="shared" si="12"/>
        <v>12352.55385</v>
      </c>
      <c r="H416" s="3">
        <f t="shared" si="13"/>
        <v>0.48999999999841748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241425.14</v>
      </c>
      <c r="D417" s="2">
        <f>'PR-RAS'!E422</f>
        <v>362575.06</v>
      </c>
      <c r="E417" s="2">
        <v>0</v>
      </c>
      <c r="F417" s="2">
        <v>0</v>
      </c>
      <c r="G417" s="3">
        <f t="shared" si="12"/>
        <v>402095.30815999996</v>
      </c>
      <c r="H417" s="3">
        <f t="shared" si="13"/>
        <v>0.20000000001164153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288815.82</v>
      </c>
      <c r="D418" s="2">
        <f>'PR-RAS'!E423</f>
        <v>372288.25</v>
      </c>
      <c r="E418" s="2">
        <v>0</v>
      </c>
      <c r="F418" s="2">
        <v>0</v>
      </c>
      <c r="G418" s="3">
        <f t="shared" si="12"/>
        <v>430924.59743999998</v>
      </c>
      <c r="H418" s="3">
        <f t="shared" si="13"/>
        <v>0.42999999999301508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47390.679999999993</v>
      </c>
      <c r="D420" s="2">
        <f>'PR-RAS'!E425</f>
        <v>9713.1900000000023</v>
      </c>
      <c r="E420" s="2">
        <v>0</v>
      </c>
      <c r="F420" s="2">
        <v>0</v>
      </c>
      <c r="G420" s="3">
        <f t="shared" si="12"/>
        <v>27996.348139999998</v>
      </c>
      <c r="H420" s="3">
        <f t="shared" si="13"/>
        <v>0.51000000000931323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124997.52000000002</v>
      </c>
      <c r="D421" s="2">
        <f>'PR-RAS'!E426</f>
        <v>97414.02</v>
      </c>
      <c r="E421" s="2">
        <v>0</v>
      </c>
      <c r="F421" s="2">
        <v>0</v>
      </c>
      <c r="G421" s="3">
        <f t="shared" si="12"/>
        <v>134326.73520000002</v>
      </c>
      <c r="H421" s="3">
        <f t="shared" si="13"/>
        <v>0.49999999998544808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69396.240000000005</v>
      </c>
      <c r="D423" s="2">
        <f>'PR-RAS'!E428</f>
        <v>7683.37</v>
      </c>
      <c r="E423" s="2">
        <v>0</v>
      </c>
      <c r="F423" s="2">
        <v>0</v>
      </c>
      <c r="G423" s="3">
        <f t="shared" si="12"/>
        <v>35769.977560000007</v>
      </c>
      <c r="H423" s="3">
        <f t="shared" si="13"/>
        <v>0.61000000000512955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31603.97</v>
      </c>
      <c r="D635" s="2">
        <f>'PR-RAS'!E641</f>
        <v>0</v>
      </c>
      <c r="E635" s="2">
        <v>0</v>
      </c>
      <c r="F635" s="2">
        <v>0</v>
      </c>
      <c r="G635" s="3">
        <f t="shared" si="14"/>
        <v>20036.916980000002</v>
      </c>
      <c r="H635" s="3">
        <f t="shared" si="15"/>
        <v>2.9999999998835847E-2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241425.14</v>
      </c>
      <c r="D637" s="2">
        <f>'PR-RAS'!E643</f>
        <v>362575.06</v>
      </c>
      <c r="E637" s="2">
        <v>0</v>
      </c>
      <c r="F637" s="2">
        <v>0</v>
      </c>
      <c r="G637" s="3">
        <f t="shared" si="14"/>
        <v>614741.86536000005</v>
      </c>
      <c r="H637" s="3">
        <f t="shared" si="15"/>
        <v>0.20000000001164153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288815.82</v>
      </c>
      <c r="D638" s="2">
        <f>'PR-RAS'!E644</f>
        <v>372288.25</v>
      </c>
      <c r="E638" s="2">
        <v>0</v>
      </c>
      <c r="F638" s="2">
        <v>0</v>
      </c>
      <c r="G638" s="3">
        <f t="shared" si="14"/>
        <v>658270.90784</v>
      </c>
      <c r="H638" s="3">
        <f t="shared" si="15"/>
        <v>0.42999999999301508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47390.679999999993</v>
      </c>
      <c r="D640" s="2">
        <f>'PR-RAS'!E646</f>
        <v>9713.1900000000023</v>
      </c>
      <c r="E640" s="2">
        <v>0</v>
      </c>
      <c r="F640" s="2">
        <v>0</v>
      </c>
      <c r="G640" s="3">
        <f t="shared" si="14"/>
        <v>42696.101340000001</v>
      </c>
      <c r="H640" s="3">
        <f t="shared" si="15"/>
        <v>0.51000000000931323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156601.49000000002</v>
      </c>
      <c r="D641" s="2">
        <f>'PR-RAS'!E647</f>
        <v>97414.02</v>
      </c>
      <c r="E641" s="2">
        <v>0</v>
      </c>
      <c r="F641" s="2">
        <v>0</v>
      </c>
      <c r="G641" s="3">
        <f t="shared" si="14"/>
        <v>224914.89920000001</v>
      </c>
      <c r="H641" s="3">
        <f t="shared" si="15"/>
        <v>0.51000000002386514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109210.81000000003</v>
      </c>
      <c r="D643" s="2">
        <f>'PR-RAS'!E649</f>
        <v>87700.83</v>
      </c>
      <c r="E643" s="2">
        <v>0</v>
      </c>
      <c r="F643" s="2">
        <v>0</v>
      </c>
      <c r="G643" s="3">
        <f t="shared" si="14"/>
        <v>182721.20574000003</v>
      </c>
      <c r="H643" s="3">
        <f t="shared" si="15"/>
        <v>0.35999999997147825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57371.37</v>
      </c>
      <c r="D645" s="2">
        <f>'PR-RAS'!E651</f>
        <v>57371.37</v>
      </c>
      <c r="E645" s="2">
        <v>0</v>
      </c>
      <c r="F645" s="2">
        <v>0</v>
      </c>
      <c r="G645" s="3">
        <f t="shared" si="14"/>
        <v>110841.48684000001</v>
      </c>
      <c r="H645" s="3">
        <f t="shared" si="15"/>
        <v>0.74000000000523869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86703.84</v>
      </c>
      <c r="D646" s="2">
        <f>'PR-RAS'!E653</f>
        <v>25467.24</v>
      </c>
      <c r="E646" s="2">
        <v>0</v>
      </c>
      <c r="F646" s="2">
        <v>0</v>
      </c>
      <c r="G646" s="3">
        <f t="shared" si="14"/>
        <v>88776.716400000005</v>
      </c>
      <c r="H646" s="3">
        <f t="shared" si="15"/>
        <v>0.40000000000509317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255866.26</v>
      </c>
      <c r="D647" s="2">
        <f>'PR-RAS'!E654</f>
        <v>372643.13</v>
      </c>
      <c r="E647" s="2">
        <v>0</v>
      </c>
      <c r="F647" s="2">
        <v>0</v>
      </c>
      <c r="G647" s="3">
        <f t="shared" si="14"/>
        <v>646744.52792000002</v>
      </c>
      <c r="H647" s="3">
        <f t="shared" si="15"/>
        <v>0.39000000001396984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329854.19</v>
      </c>
      <c r="D648" s="2">
        <f>'PR-RAS'!E655</f>
        <v>363371.13</v>
      </c>
      <c r="E648" s="2">
        <v>0</v>
      </c>
      <c r="F648" s="2">
        <v>0</v>
      </c>
      <c r="G648" s="3">
        <f t="shared" si="14"/>
        <v>683617.90315000003</v>
      </c>
      <c r="H648" s="3">
        <f t="shared" si="15"/>
        <v>0.32000000000698492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12715.909999999974</v>
      </c>
      <c r="D649" s="2">
        <f>'PR-RAS'!E656</f>
        <v>34739.239999999991</v>
      </c>
      <c r="E649" s="2">
        <v>0</v>
      </c>
      <c r="F649" s="2">
        <v>0</v>
      </c>
      <c r="G649" s="3">
        <f t="shared" si="14"/>
        <v>53261.964719999974</v>
      </c>
      <c r="H649" s="3">
        <f t="shared" si="15"/>
        <v>0.33000000001629815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14</v>
      </c>
      <c r="D650" s="2">
        <f>'PR-RAS'!E657</f>
        <v>14</v>
      </c>
      <c r="E650" s="2">
        <v>0</v>
      </c>
      <c r="F650" s="2">
        <v>0</v>
      </c>
      <c r="G650" s="3">
        <f t="shared" si="14"/>
        <v>27.258000000000003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14</v>
      </c>
      <c r="D652" s="2">
        <f>'PR-RAS'!E659</f>
        <v>14</v>
      </c>
      <c r="E652" s="2">
        <v>0</v>
      </c>
      <c r="F652" s="2">
        <v>0</v>
      </c>
      <c r="G652" s="3">
        <f t="shared" si="14"/>
        <v>27.342000000000002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67.42</v>
      </c>
      <c r="D655" s="2">
        <f>'PR-RAS'!E662</f>
        <v>0</v>
      </c>
      <c r="E655" s="2">
        <v>0</v>
      </c>
      <c r="F655" s="2">
        <v>0</v>
      </c>
      <c r="G655" s="3">
        <f t="shared" si="14"/>
        <v>44.092680000000001</v>
      </c>
      <c r="H655" s="3">
        <f t="shared" si="15"/>
        <v>0.42000000000000171</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5463.57</v>
      </c>
      <c r="E657" s="2">
        <v>0</v>
      </c>
      <c r="F657" s="2">
        <v>0</v>
      </c>
      <c r="G657" s="3">
        <f t="shared" si="16"/>
        <v>7168.2038400000001</v>
      </c>
      <c r="H657" s="3">
        <f t="shared" si="17"/>
        <v>0.43000000000029104</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139288.74</v>
      </c>
      <c r="D662" s="2">
        <f>'PR-RAS'!E669</f>
        <v>146603.34</v>
      </c>
      <c r="E662" s="2">
        <v>0</v>
      </c>
      <c r="F662" s="2">
        <v>0</v>
      </c>
      <c r="G662" s="3">
        <f t="shared" si="14"/>
        <v>285879.47262000002</v>
      </c>
      <c r="H662" s="3">
        <f t="shared" si="15"/>
        <v>0.60000000000582077</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955.52</v>
      </c>
      <c r="D663" s="2">
        <f>'PR-RAS'!E670</f>
        <v>0</v>
      </c>
      <c r="E663" s="2">
        <v>0</v>
      </c>
      <c r="F663" s="2">
        <v>0</v>
      </c>
      <c r="G663" s="3">
        <f t="shared" si="14"/>
        <v>632.55424000000005</v>
      </c>
      <c r="H663" s="3">
        <f t="shared" si="15"/>
        <v>0.48000000000001819</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27000</v>
      </c>
      <c r="E666" s="2">
        <v>0</v>
      </c>
      <c r="F666" s="2">
        <v>0</v>
      </c>
      <c r="G666" s="3">
        <f t="shared" si="14"/>
        <v>35910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6900.3</v>
      </c>
      <c r="D670" s="2">
        <f>'PR-RAS'!E677</f>
        <v>0</v>
      </c>
      <c r="E670" s="2">
        <v>0</v>
      </c>
      <c r="F670" s="2">
        <v>0</v>
      </c>
      <c r="G670" s="3">
        <f t="shared" si="14"/>
        <v>4616.3007000000007</v>
      </c>
      <c r="H670" s="3">
        <f t="shared" si="15"/>
        <v>0.3000000000001819</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21037.14</v>
      </c>
      <c r="D695" s="2">
        <f>'PR-RAS'!E702</f>
        <v>86318.56</v>
      </c>
      <c r="E695" s="2">
        <v>0</v>
      </c>
      <c r="F695" s="2">
        <v>0</v>
      </c>
      <c r="G695" s="3">
        <f t="shared" si="14"/>
        <v>134409.93643999999</v>
      </c>
      <c r="H695" s="3">
        <f t="shared" si="15"/>
        <v>0.58000000000174623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904.98</v>
      </c>
      <c r="D727" s="2">
        <f>'PR-RAS'!E734</f>
        <v>1344.95</v>
      </c>
      <c r="E727" s="2">
        <v>0</v>
      </c>
      <c r="F727" s="2">
        <v>0</v>
      </c>
      <c r="G727" s="3">
        <f t="shared" si="14"/>
        <v>2609.8828800000001</v>
      </c>
      <c r="H727" s="3">
        <f t="shared" si="15"/>
        <v>6.9999999999936335E-2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713.34</v>
      </c>
      <c r="D734" s="2">
        <f>'PR-RAS'!E741</f>
        <v>1981.7</v>
      </c>
      <c r="E734" s="2">
        <v>0</v>
      </c>
      <c r="F734" s="2">
        <v>0</v>
      </c>
      <c r="G734" s="3">
        <f t="shared" si="14"/>
        <v>3428.0504199999996</v>
      </c>
      <c r="H734" s="3">
        <f t="shared" si="15"/>
        <v>0.63999999999998636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445.74</v>
      </c>
      <c r="D735" s="2">
        <f>'PR-RAS'!E742</f>
        <v>445.74</v>
      </c>
      <c r="E735" s="2">
        <v>0</v>
      </c>
      <c r="F735" s="2">
        <v>0</v>
      </c>
      <c r="G735" s="3">
        <f t="shared" si="14"/>
        <v>981.51948000000004</v>
      </c>
      <c r="H735" s="3">
        <f t="shared" si="15"/>
        <v>0.51999999999998181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441.86</v>
      </c>
      <c r="D737" s="2">
        <f>'PR-RAS'!E744</f>
        <v>0</v>
      </c>
      <c r="E737" s="2">
        <v>0</v>
      </c>
      <c r="F737" s="2">
        <v>0</v>
      </c>
      <c r="G737" s="3">
        <f t="shared" si="28"/>
        <v>325.20895999999999</v>
      </c>
      <c r="H737" s="3">
        <f t="shared" si="29"/>
        <v>0.13999999999998636</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199.13</v>
      </c>
      <c r="D770" s="2">
        <f>'PR-RAS'!E777</f>
        <v>258.86</v>
      </c>
      <c r="E770" s="2">
        <v>0</v>
      </c>
      <c r="F770" s="2">
        <v>0</v>
      </c>
      <c r="G770" s="3">
        <f t="shared" si="14"/>
        <v>551.25765000000001</v>
      </c>
      <c r="H770" s="3">
        <f t="shared" si="15"/>
        <v>0.26999999999998181</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1100</v>
      </c>
      <c r="D837" s="2">
        <f>'PR-RAS'!E844</f>
        <v>0</v>
      </c>
      <c r="E837" s="2">
        <v>0</v>
      </c>
      <c r="F837" s="2">
        <v>0</v>
      </c>
      <c r="G837" s="3">
        <f t="shared" ref="G837:G1010" si="34">(B837/1000)*(C837*1+D837*2)</f>
        <v>919.59999999999991</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2400</v>
      </c>
      <c r="D839" s="2">
        <f>'PR-RAS'!E846</f>
        <v>1400</v>
      </c>
      <c r="E839" s="2">
        <v>0</v>
      </c>
      <c r="F839" s="2">
        <v>0</v>
      </c>
      <c r="G839" s="3">
        <f t="shared" si="34"/>
        <v>4357.5999999999995</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730.89</v>
      </c>
      <c r="D840" s="2">
        <f>'PR-RAS'!E847</f>
        <v>0</v>
      </c>
      <c r="E840" s="2">
        <v>0</v>
      </c>
      <c r="F840" s="2">
        <v>0</v>
      </c>
      <c r="G840" s="3">
        <f t="shared" si="34"/>
        <v>613.21670999999992</v>
      </c>
      <c r="H840" s="3">
        <f t="shared" si="35"/>
        <v>0.11000000000001364</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929.06</v>
      </c>
      <c r="E841" s="2">
        <v>0</v>
      </c>
      <c r="F841" s="2">
        <v>0</v>
      </c>
      <c r="G841" s="3">
        <f t="shared" si="34"/>
        <v>1560.8208</v>
      </c>
      <c r="H841" s="3">
        <f t="shared" si="35"/>
        <v>5.999999999994543E-2</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140</v>
      </c>
      <c r="E842" s="2">
        <v>0</v>
      </c>
      <c r="F842" s="2">
        <v>0</v>
      </c>
      <c r="G842" s="3">
        <f t="shared" si="34"/>
        <v>235.48</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47772.44</v>
      </c>
      <c r="D843" s="2">
        <f>'PR-RAS'!E850</f>
        <v>45462.33</v>
      </c>
      <c r="E843" s="2">
        <v>0</v>
      </c>
      <c r="F843" s="2">
        <v>0</v>
      </c>
      <c r="G843" s="3">
        <f t="shared" si="34"/>
        <v>116782.95819999999</v>
      </c>
      <c r="H843" s="3">
        <f t="shared" si="35"/>
        <v>0.77000000000407454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3962.06</v>
      </c>
      <c r="D844" s="2">
        <f>'PR-RAS'!E851</f>
        <v>3150.2</v>
      </c>
      <c r="E844" s="2">
        <v>0</v>
      </c>
      <c r="F844" s="2">
        <v>0</v>
      </c>
      <c r="G844" s="3">
        <f t="shared" si="34"/>
        <v>8651.2537799999991</v>
      </c>
      <c r="H844" s="3">
        <f t="shared" si="35"/>
        <v>0.25999999999976353</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167349.57999999999</v>
      </c>
      <c r="D1581" s="7"/>
      <c r="E1581" s="7">
        <v>0</v>
      </c>
      <c r="F1581" s="7">
        <v>0</v>
      </c>
      <c r="G1581" s="8">
        <f t="shared" ref="G1581:G1685" si="70">B1581/1000*C1581</f>
        <v>167.34958</v>
      </c>
      <c r="H1581" s="8">
        <f t="shared" ref="H1581:H1685" si="71">ABS(C1581-ROUND(C1581,0))</f>
        <v>0.42000000001280569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545929.90999999992</v>
      </c>
      <c r="D1582" s="2">
        <v>0</v>
      </c>
      <c r="E1582" s="2">
        <v>0</v>
      </c>
      <c r="F1582" s="2">
        <v>0</v>
      </c>
      <c r="G1582" s="3">
        <f t="shared" si="70"/>
        <v>1091.8598199999999</v>
      </c>
      <c r="H1582" s="3">
        <f t="shared" si="71"/>
        <v>9.0000000083819032E-2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496350.27999999997</v>
      </c>
      <c r="D1584" s="2">
        <v>0</v>
      </c>
      <c r="E1584" s="2">
        <v>0</v>
      </c>
      <c r="F1584" s="2">
        <v>0</v>
      </c>
      <c r="G1584" s="3">
        <f t="shared" si="70"/>
        <v>1985.40112</v>
      </c>
      <c r="H1584" s="3">
        <f t="shared" si="71"/>
        <v>0.27999999996973202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106538.09</v>
      </c>
      <c r="D1585" s="2">
        <v>0</v>
      </c>
      <c r="E1585" s="2">
        <v>0</v>
      </c>
      <c r="F1585" s="2">
        <v>0</v>
      </c>
      <c r="G1585" s="3">
        <f t="shared" si="70"/>
        <v>532.69044999999994</v>
      </c>
      <c r="H1585" s="3">
        <f t="shared" si="71"/>
        <v>8.999999999650754E-2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225299.47</v>
      </c>
      <c r="D1586" s="2">
        <v>0</v>
      </c>
      <c r="E1586" s="2">
        <v>0</v>
      </c>
      <c r="F1586" s="2">
        <v>0</v>
      </c>
      <c r="G1586" s="3">
        <f t="shared" si="70"/>
        <v>1351.79682</v>
      </c>
      <c r="H1586" s="3">
        <f t="shared" si="71"/>
        <v>0.47000000000116415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44701.31</v>
      </c>
      <c r="D1587" s="2">
        <v>0</v>
      </c>
      <c r="E1587" s="2">
        <v>0</v>
      </c>
      <c r="F1587" s="2">
        <v>0</v>
      </c>
      <c r="G1587" s="3">
        <f t="shared" si="70"/>
        <v>312.90917000000002</v>
      </c>
      <c r="H1587" s="3">
        <f t="shared" si="71"/>
        <v>0.30999999999767169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258.86</v>
      </c>
      <c r="D1588" s="2">
        <v>0</v>
      </c>
      <c r="E1588" s="2">
        <v>0</v>
      </c>
      <c r="F1588" s="2">
        <v>0</v>
      </c>
      <c r="G1588" s="3">
        <f t="shared" si="70"/>
        <v>2.0708800000000003</v>
      </c>
      <c r="H1588" s="3">
        <f t="shared" si="71"/>
        <v>0.13999999999998636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51116.59</v>
      </c>
      <c r="D1590" s="2">
        <v>0</v>
      </c>
      <c r="E1590" s="2">
        <v>0</v>
      </c>
      <c r="F1590" s="2">
        <v>0</v>
      </c>
      <c r="G1590" s="3">
        <f t="shared" si="70"/>
        <v>511.16589999999997</v>
      </c>
      <c r="H1590" s="3">
        <f t="shared" si="71"/>
        <v>0.41000000000349246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68435.960000000006</v>
      </c>
      <c r="D1591" s="2">
        <v>0</v>
      </c>
      <c r="E1591" s="2">
        <v>0</v>
      </c>
      <c r="F1591" s="2">
        <v>0</v>
      </c>
      <c r="G1591" s="3">
        <f t="shared" si="70"/>
        <v>752.79556000000002</v>
      </c>
      <c r="H1591" s="3">
        <f t="shared" si="71"/>
        <v>3.9999999993597157E-2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49579.63</v>
      </c>
      <c r="D1593" s="2">
        <v>0</v>
      </c>
      <c r="E1593" s="2">
        <v>0</v>
      </c>
      <c r="F1593" s="2">
        <v>0</v>
      </c>
      <c r="G1593" s="3">
        <f t="shared" si="70"/>
        <v>644.53518999999994</v>
      </c>
      <c r="H1593" s="3">
        <f t="shared" si="71"/>
        <v>0.37000000000261934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531185.41999999993</v>
      </c>
      <c r="D1601" s="2">
        <v>0</v>
      </c>
      <c r="E1601" s="2">
        <v>0</v>
      </c>
      <c r="F1601" s="2">
        <v>0</v>
      </c>
      <c r="G1601" s="3">
        <f t="shared" si="70"/>
        <v>11154.893819999999</v>
      </c>
      <c r="H1601" s="3">
        <f t="shared" si="71"/>
        <v>0.41999999992549419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480810.63999999996</v>
      </c>
      <c r="D1603" s="2">
        <v>0</v>
      </c>
      <c r="E1603" s="2">
        <v>0</v>
      </c>
      <c r="F1603" s="2">
        <v>0</v>
      </c>
      <c r="G1603" s="3">
        <f t="shared" si="70"/>
        <v>11058.644719999998</v>
      </c>
      <c r="H1603" s="3">
        <f t="shared" si="71"/>
        <v>0.36000000004423782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106538.09</v>
      </c>
      <c r="D1604" s="2">
        <v>0</v>
      </c>
      <c r="E1604" s="2">
        <v>0</v>
      </c>
      <c r="F1604" s="2">
        <v>0</v>
      </c>
      <c r="G1604" s="3">
        <f t="shared" si="70"/>
        <v>2556.9141599999998</v>
      </c>
      <c r="H1604" s="3">
        <f t="shared" si="71"/>
        <v>8.999999999650754E-2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227954.54</v>
      </c>
      <c r="D1605" s="2">
        <v>0</v>
      </c>
      <c r="E1605" s="2">
        <v>0</v>
      </c>
      <c r="F1605" s="2">
        <v>0</v>
      </c>
      <c r="G1605" s="3">
        <f t="shared" si="70"/>
        <v>5698.8635000000004</v>
      </c>
      <c r="H1605" s="3">
        <f t="shared" si="71"/>
        <v>0.45999999999185093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24006.05</v>
      </c>
      <c r="D1606" s="2">
        <v>0</v>
      </c>
      <c r="E1606" s="2">
        <v>0</v>
      </c>
      <c r="F1606" s="2">
        <v>0</v>
      </c>
      <c r="G1606" s="3">
        <f t="shared" si="70"/>
        <v>624.15729999999996</v>
      </c>
      <c r="H1606" s="3">
        <f t="shared" si="71"/>
        <v>4.9999999999272404E-2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398.25</v>
      </c>
      <c r="D1607" s="2">
        <v>0</v>
      </c>
      <c r="E1607" s="2">
        <v>0</v>
      </c>
      <c r="F1607" s="2">
        <v>0</v>
      </c>
      <c r="G1607" s="3">
        <f t="shared" si="70"/>
        <v>10.752750000000001</v>
      </c>
      <c r="H1607" s="3">
        <f t="shared" si="71"/>
        <v>0.25</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51256.42</v>
      </c>
      <c r="D1609" s="2">
        <v>0</v>
      </c>
      <c r="E1609" s="2">
        <v>0</v>
      </c>
      <c r="F1609" s="2">
        <v>0</v>
      </c>
      <c r="G1609" s="3">
        <f t="shared" si="70"/>
        <v>1486.4361799999999</v>
      </c>
      <c r="H1609" s="3">
        <f t="shared" si="71"/>
        <v>0.41999999999825377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70657.289999999994</v>
      </c>
      <c r="D1610" s="2">
        <v>0</v>
      </c>
      <c r="E1610" s="2">
        <v>0</v>
      </c>
      <c r="F1610" s="2">
        <v>0</v>
      </c>
      <c r="G1610" s="3">
        <f t="shared" si="70"/>
        <v>2119.7186999999999</v>
      </c>
      <c r="H1610" s="3">
        <f t="shared" si="71"/>
        <v>0.28999999999359716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50374.78</v>
      </c>
      <c r="D1612" s="2">
        <v>0</v>
      </c>
      <c r="E1612" s="2">
        <v>0</v>
      </c>
      <c r="F1612" s="2">
        <v>0</v>
      </c>
      <c r="G1612" s="3">
        <f t="shared" si="70"/>
        <v>1611.99296</v>
      </c>
      <c r="H1612" s="3">
        <f t="shared" si="71"/>
        <v>0.22000000000116415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182094.06999999995</v>
      </c>
      <c r="D1620" s="2">
        <v>0</v>
      </c>
      <c r="E1620" s="2">
        <v>0</v>
      </c>
      <c r="F1620" s="2">
        <v>0</v>
      </c>
      <c r="G1620" s="3">
        <f t="shared" si="70"/>
        <v>7283.7627999999977</v>
      </c>
      <c r="H1620" s="3">
        <f t="shared" si="71"/>
        <v>6.9999999948777258E-2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4620.5</v>
      </c>
      <c r="D1621" s="2">
        <v>0</v>
      </c>
      <c r="E1621" s="2">
        <v>0</v>
      </c>
      <c r="F1621" s="2">
        <v>0</v>
      </c>
      <c r="G1621" s="3">
        <f t="shared" si="70"/>
        <v>189.44050000000001</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2785.74</v>
      </c>
      <c r="D1627" s="2">
        <v>0</v>
      </c>
      <c r="E1627" s="2">
        <v>0</v>
      </c>
      <c r="F1627" s="2">
        <v>0</v>
      </c>
      <c r="G1627" s="3">
        <f t="shared" si="70"/>
        <v>130.92977999999999</v>
      </c>
      <c r="H1627" s="3">
        <f t="shared" si="71"/>
        <v>0.26000000000021828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545.96</v>
      </c>
      <c r="D1628" s="2">
        <v>0</v>
      </c>
      <c r="E1628" s="2">
        <v>0</v>
      </c>
      <c r="F1628" s="2">
        <v>0</v>
      </c>
      <c r="G1628" s="3">
        <f t="shared" si="70"/>
        <v>26.206080000000004</v>
      </c>
      <c r="H1628" s="3">
        <f t="shared" si="71"/>
        <v>3.999999999996362E-2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545.96</v>
      </c>
      <c r="D1632" s="2">
        <v>0</v>
      </c>
      <c r="E1632" s="2">
        <v>0</v>
      </c>
      <c r="F1632" s="2">
        <v>0</v>
      </c>
      <c r="G1632" s="3">
        <f t="shared" si="70"/>
        <v>28.38992</v>
      </c>
      <c r="H1632" s="3">
        <f t="shared" si="71"/>
        <v>3.999999999996362E-2</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1365.62</v>
      </c>
      <c r="D1633" s="2">
        <v>0</v>
      </c>
      <c r="E1633" s="2">
        <v>0</v>
      </c>
      <c r="F1633" s="2">
        <v>0</v>
      </c>
      <c r="G1633" s="3">
        <f t="shared" si="70"/>
        <v>72.377859999999998</v>
      </c>
      <c r="H1633" s="3">
        <f t="shared" si="71"/>
        <v>0.38000000000010914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822.25</v>
      </c>
      <c r="D1634" s="2">
        <v>0</v>
      </c>
      <c r="E1634" s="2">
        <v>0</v>
      </c>
      <c r="F1634" s="2">
        <v>0</v>
      </c>
      <c r="G1634" s="3">
        <f t="shared" si="70"/>
        <v>44.401499999999999</v>
      </c>
      <c r="H1634" s="3">
        <f t="shared" si="71"/>
        <v>0.25</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543.37</v>
      </c>
      <c r="D1637" s="2">
        <v>0</v>
      </c>
      <c r="E1637" s="2">
        <v>0</v>
      </c>
      <c r="F1637" s="2">
        <v>0</v>
      </c>
      <c r="G1637" s="3">
        <f t="shared" si="70"/>
        <v>30.972090000000001</v>
      </c>
      <c r="H1637" s="3">
        <f t="shared" si="71"/>
        <v>0.37000000000000455</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354.27</v>
      </c>
      <c r="D1653" s="2">
        <v>0</v>
      </c>
      <c r="E1653" s="2">
        <v>0</v>
      </c>
      <c r="F1653" s="2">
        <v>0</v>
      </c>
      <c r="G1653" s="3">
        <f t="shared" si="70"/>
        <v>25.861709999999999</v>
      </c>
      <c r="H1653" s="3">
        <f t="shared" si="71"/>
        <v>0.26999999999998181</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354.27</v>
      </c>
      <c r="D1657" s="2">
        <v>0</v>
      </c>
      <c r="E1657" s="2">
        <v>0</v>
      </c>
      <c r="F1657" s="2">
        <v>0</v>
      </c>
      <c r="G1657" s="3">
        <f t="shared" si="70"/>
        <v>27.278789999999997</v>
      </c>
      <c r="H1657" s="3">
        <f t="shared" si="71"/>
        <v>0.26999999999998181</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331.81</v>
      </c>
      <c r="D1658" s="2">
        <v>0</v>
      </c>
      <c r="E1658" s="2">
        <v>0</v>
      </c>
      <c r="F1658" s="2">
        <v>0</v>
      </c>
      <c r="G1658" s="3">
        <f t="shared" si="70"/>
        <v>25.881180000000001</v>
      </c>
      <c r="H1658" s="3">
        <f t="shared" si="71"/>
        <v>0.18999999999999773</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331.81</v>
      </c>
      <c r="D1662" s="2">
        <v>0</v>
      </c>
      <c r="E1662" s="2">
        <v>0</v>
      </c>
      <c r="F1662" s="2">
        <v>0</v>
      </c>
      <c r="G1662" s="3">
        <f t="shared" si="70"/>
        <v>27.20842</v>
      </c>
      <c r="H1662" s="3">
        <f t="shared" si="71"/>
        <v>0.18999999999999773</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188.08</v>
      </c>
      <c r="D1663" s="2">
        <v>0</v>
      </c>
      <c r="E1663" s="2">
        <v>0</v>
      </c>
      <c r="F1663" s="2">
        <v>0</v>
      </c>
      <c r="G1663" s="3">
        <f t="shared" si="70"/>
        <v>15.610640000000002</v>
      </c>
      <c r="H1663" s="3">
        <f t="shared" si="71"/>
        <v>8.0000000000012506E-2</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188.08</v>
      </c>
      <c r="D1667" s="2">
        <v>0</v>
      </c>
      <c r="E1667" s="2">
        <v>0</v>
      </c>
      <c r="F1667" s="2">
        <v>0</v>
      </c>
      <c r="G1667" s="3">
        <f t="shared" si="70"/>
        <v>16.362960000000001</v>
      </c>
      <c r="H1667" s="3">
        <f t="shared" si="71"/>
        <v>8.0000000000012506E-2</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1834.76</v>
      </c>
      <c r="D1668" s="2">
        <v>0</v>
      </c>
      <c r="E1668" s="2">
        <v>0</v>
      </c>
      <c r="F1668" s="2">
        <v>0</v>
      </c>
      <c r="G1668" s="3">
        <f t="shared" si="70"/>
        <v>161.45887999999999</v>
      </c>
      <c r="H1668" s="3">
        <f t="shared" si="71"/>
        <v>0.24000000000000909</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1834.76</v>
      </c>
      <c r="D1672" s="2">
        <v>0</v>
      </c>
      <c r="E1672" s="2">
        <v>0</v>
      </c>
      <c r="F1672" s="2">
        <v>0</v>
      </c>
      <c r="G1672" s="3">
        <f t="shared" si="70"/>
        <v>168.79792</v>
      </c>
      <c r="H1672" s="3">
        <f t="shared" si="71"/>
        <v>0.24000000000000909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177473.57</v>
      </c>
      <c r="D1680" s="2">
        <v>0</v>
      </c>
      <c r="E1680" s="2">
        <v>0</v>
      </c>
      <c r="F1680" s="2">
        <v>0</v>
      </c>
      <c r="G1680" s="3">
        <f t="shared" si="70"/>
        <v>17747.357</v>
      </c>
      <c r="H1680" s="3">
        <f t="shared" si="71"/>
        <v>0.42999999999301508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177473.57</v>
      </c>
      <c r="D1682" s="2">
        <v>0</v>
      </c>
      <c r="E1682" s="2">
        <v>0</v>
      </c>
      <c r="F1682" s="2">
        <v>0</v>
      </c>
      <c r="G1682" s="3">
        <f t="shared" si="70"/>
        <v>18102.30414</v>
      </c>
      <c r="H1682" s="3">
        <f t="shared" si="71"/>
        <v>0.42999999999301508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10" sqref="C10"/>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36758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v>23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240449.21000000002</v>
      </c>
      <c r="I17" s="275">
        <f>'PR-RAS'!E6</f>
        <v>360482.3</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265033.13</v>
      </c>
      <c r="I18" s="275">
        <f>'PR-RAS'!E152</f>
        <v>322708.62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109210.81000000003</v>
      </c>
      <c r="I19" s="275">
        <f>'PR-RAS'!E649</f>
        <v>87700.83</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167349.57999999999</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182094.06999999995</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4620.5</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177473.57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6" zoomScaleNormal="100" workbookViewId="0">
      <selection activeCell="E321" sqref="E32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240449.21000000002</v>
      </c>
      <c r="E6" s="60">
        <f>E7+E43+E49+E82+E106+E125+E134+E140</f>
        <v>360482.3</v>
      </c>
      <c r="F6" s="45">
        <f t="shared" ref="F6:F132" si="0">IF(D6&lt;&gt;0,IF(E6/D6&gt;=100,"&gt;&gt;100",E6/D6*100),"-")</f>
        <v>149.92035116272578</v>
      </c>
    </row>
    <row r="7" spans="1:24" ht="12.75" customHeight="1" x14ac:dyDescent="0.2">
      <c r="A7" s="63">
        <v>61</v>
      </c>
      <c r="B7" s="220" t="s">
        <v>17</v>
      </c>
      <c r="C7" s="247" t="s">
        <v>18</v>
      </c>
      <c r="D7" s="60">
        <f>D8+D17+D23+D29+D36+D39</f>
        <v>54421.7</v>
      </c>
      <c r="E7" s="60">
        <f>E8+E17+E23+E29+E36+E39</f>
        <v>71176.45</v>
      </c>
      <c r="F7" s="45">
        <f t="shared" si="0"/>
        <v>130.78689199345115</v>
      </c>
    </row>
    <row r="8" spans="1:24" ht="12.75" customHeight="1" x14ac:dyDescent="0.2">
      <c r="A8" s="63">
        <v>611</v>
      </c>
      <c r="B8" s="220" t="s">
        <v>19</v>
      </c>
      <c r="C8" s="247" t="s">
        <v>20</v>
      </c>
      <c r="D8" s="60">
        <f>SUM(D9:D14)-D15-D16</f>
        <v>44867.94</v>
      </c>
      <c r="E8" s="60">
        <f>SUM(E9:E14)-E15-E16</f>
        <v>63790.59</v>
      </c>
      <c r="F8" s="45">
        <f t="shared" si="0"/>
        <v>142.17410025956173</v>
      </c>
    </row>
    <row r="9" spans="1:24" ht="12.75" customHeight="1" x14ac:dyDescent="0.2">
      <c r="A9" s="63">
        <v>6111</v>
      </c>
      <c r="B9" s="65" t="s">
        <v>21</v>
      </c>
      <c r="C9" s="247" t="s">
        <v>22</v>
      </c>
      <c r="D9" s="194">
        <v>44867.94</v>
      </c>
      <c r="E9" s="194">
        <v>63790.59</v>
      </c>
      <c r="F9" s="45">
        <f t="shared" si="0"/>
        <v>142.17410025956173</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7449.17</v>
      </c>
      <c r="E23" s="60">
        <f t="shared" si="2"/>
        <v>5463.57</v>
      </c>
      <c r="F23" s="45">
        <f t="shared" si="0"/>
        <v>73.344681353761558</v>
      </c>
    </row>
    <row r="24" spans="1:6" ht="12.75" customHeight="1" x14ac:dyDescent="0.2">
      <c r="A24" s="63">
        <v>6131</v>
      </c>
      <c r="B24" s="65" t="s">
        <v>51</v>
      </c>
      <c r="C24" s="247" t="s">
        <v>52</v>
      </c>
      <c r="D24" s="194">
        <v>67.42</v>
      </c>
      <c r="E24" s="194"/>
      <c r="F24" s="45">
        <f t="shared" si="0"/>
        <v>0</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7381.75</v>
      </c>
      <c r="E27" s="194">
        <v>5463.57</v>
      </c>
      <c r="F27" s="45">
        <f t="shared" si="0"/>
        <v>74.014562942391706</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1967.96</v>
      </c>
      <c r="E29" s="60">
        <f>SUM(E30:E35)</f>
        <v>1922.29</v>
      </c>
      <c r="F29" s="45">
        <f t="shared" si="0"/>
        <v>97.679322750462404</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1967.96</v>
      </c>
      <c r="E31" s="194">
        <v>1922.29</v>
      </c>
      <c r="F31" s="45">
        <f t="shared" si="0"/>
        <v>97.679322750462404</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136.63</v>
      </c>
      <c r="E39" s="60">
        <f t="shared" si="4"/>
        <v>0</v>
      </c>
      <c r="F39" s="45">
        <f t="shared" si="0"/>
        <v>0</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136.63</v>
      </c>
      <c r="E41" s="194"/>
      <c r="F41" s="45">
        <f t="shared" si="0"/>
        <v>0</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168181.7</v>
      </c>
      <c r="E49" s="60">
        <f>E50+E53+E58+E61+E64+E68+E71+E74+E77</f>
        <v>259921.9</v>
      </c>
      <c r="F49" s="45">
        <f t="shared" si="0"/>
        <v>154.54826535824051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140244.26</v>
      </c>
      <c r="E58" s="60">
        <f t="shared" si="9"/>
        <v>173603.34</v>
      </c>
      <c r="F58" s="45">
        <f t="shared" si="0"/>
        <v>123.78641378976936</v>
      </c>
    </row>
    <row r="59" spans="1:6" ht="24" x14ac:dyDescent="0.2">
      <c r="A59" s="63">
        <v>6331</v>
      </c>
      <c r="B59" s="65" t="s">
        <v>121</v>
      </c>
      <c r="C59" s="247" t="s">
        <v>122</v>
      </c>
      <c r="D59" s="194">
        <v>140244.26</v>
      </c>
      <c r="E59" s="194">
        <v>146603.34</v>
      </c>
      <c r="F59" s="45">
        <f t="shared" si="0"/>
        <v>104.5342889612737</v>
      </c>
    </row>
    <row r="60" spans="1:6" ht="24" x14ac:dyDescent="0.2">
      <c r="A60" s="63">
        <v>6332</v>
      </c>
      <c r="B60" s="65" t="s">
        <v>123</v>
      </c>
      <c r="C60" s="247" t="s">
        <v>124</v>
      </c>
      <c r="D60" s="194">
        <v>0</v>
      </c>
      <c r="E60" s="194">
        <v>27000</v>
      </c>
      <c r="F60" s="45" t="str">
        <f t="shared" si="0"/>
        <v>-</v>
      </c>
    </row>
    <row r="61" spans="1:6" ht="12.75" customHeight="1" x14ac:dyDescent="0.2">
      <c r="A61" s="63">
        <v>634</v>
      </c>
      <c r="B61" s="65" t="s">
        <v>125</v>
      </c>
      <c r="C61" s="247" t="s">
        <v>126</v>
      </c>
      <c r="D61" s="60">
        <f t="shared" ref="D61:E61" si="10">SUM(D62:D63)</f>
        <v>6900.3</v>
      </c>
      <c r="E61" s="60">
        <f t="shared" si="10"/>
        <v>0</v>
      </c>
      <c r="F61" s="45">
        <f t="shared" si="0"/>
        <v>0</v>
      </c>
    </row>
    <row r="62" spans="1:6" ht="12.75" customHeight="1" x14ac:dyDescent="0.2">
      <c r="A62" s="63">
        <v>6341</v>
      </c>
      <c r="B62" s="65" t="s">
        <v>127</v>
      </c>
      <c r="C62" s="247" t="s">
        <v>128</v>
      </c>
      <c r="D62" s="194">
        <v>6900.3</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21037.14</v>
      </c>
      <c r="E74" s="60">
        <f t="shared" si="13"/>
        <v>86318.56</v>
      </c>
      <c r="F74" s="45">
        <f t="shared" si="0"/>
        <v>410.31509035924086</v>
      </c>
    </row>
    <row r="75" spans="1:6" ht="12.75" customHeight="1" x14ac:dyDescent="0.2">
      <c r="A75" s="63" t="s">
        <v>153</v>
      </c>
      <c r="B75" s="65" t="s">
        <v>154</v>
      </c>
      <c r="C75" s="247" t="s">
        <v>153</v>
      </c>
      <c r="D75" s="194">
        <v>21037.14</v>
      </c>
      <c r="E75" s="194">
        <v>86318.56</v>
      </c>
      <c r="F75" s="45">
        <f t="shared" si="0"/>
        <v>410.31509035924086</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5123.22</v>
      </c>
      <c r="E82" s="60">
        <f t="shared" si="15"/>
        <v>5473.5099999999993</v>
      </c>
      <c r="F82" s="45">
        <f t="shared" si="0"/>
        <v>106.83730154082782</v>
      </c>
    </row>
    <row r="83" spans="1:6" ht="12.75" customHeight="1" x14ac:dyDescent="0.2">
      <c r="A83" s="63">
        <v>641</v>
      </c>
      <c r="B83" s="64" t="s">
        <v>169</v>
      </c>
      <c r="C83" s="247" t="s">
        <v>170</v>
      </c>
      <c r="D83" s="60">
        <f t="shared" ref="D83:E83" si="16">SUM(D84:D90)</f>
        <v>21.61</v>
      </c>
      <c r="E83" s="60">
        <f t="shared" si="16"/>
        <v>2.13</v>
      </c>
      <c r="F83" s="45">
        <f t="shared" si="0"/>
        <v>9.8565478944932892</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21.61</v>
      </c>
      <c r="E85" s="194">
        <v>2.13</v>
      </c>
      <c r="F85" s="45">
        <f t="shared" si="0"/>
        <v>9.8565478944932892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5101.6100000000006</v>
      </c>
      <c r="E91" s="60">
        <f t="shared" si="17"/>
        <v>5471.3799999999992</v>
      </c>
      <c r="F91" s="45">
        <f t="shared" si="0"/>
        <v>107.24810402990425</v>
      </c>
    </row>
    <row r="92" spans="1:6" ht="12.75" customHeight="1" x14ac:dyDescent="0.2">
      <c r="A92" s="63">
        <v>6421</v>
      </c>
      <c r="B92" s="64" t="s">
        <v>187</v>
      </c>
      <c r="C92" s="247" t="s">
        <v>188</v>
      </c>
      <c r="D92" s="194">
        <v>499.08</v>
      </c>
      <c r="E92" s="194">
        <v>517.07000000000005</v>
      </c>
      <c r="F92" s="45">
        <f t="shared" si="0"/>
        <v>103.60463252384389</v>
      </c>
    </row>
    <row r="93" spans="1:6" ht="12.75" customHeight="1" x14ac:dyDescent="0.2">
      <c r="A93" s="63">
        <v>6422</v>
      </c>
      <c r="B93" s="64" t="s">
        <v>189</v>
      </c>
      <c r="C93" s="247" t="s">
        <v>190</v>
      </c>
      <c r="D93" s="194">
        <v>3251.16</v>
      </c>
      <c r="E93" s="194">
        <v>3742.29</v>
      </c>
      <c r="F93" s="45">
        <f t="shared" si="0"/>
        <v>115.10630052042963</v>
      </c>
    </row>
    <row r="94" spans="1:6" ht="12.75" customHeight="1" x14ac:dyDescent="0.2">
      <c r="A94" s="63">
        <v>6423</v>
      </c>
      <c r="B94" s="64" t="s">
        <v>191</v>
      </c>
      <c r="C94" s="247" t="s">
        <v>192</v>
      </c>
      <c r="D94" s="194">
        <v>1212.02</v>
      </c>
      <c r="E94" s="194">
        <v>1212.02</v>
      </c>
      <c r="F94" s="45">
        <f t="shared" si="0"/>
        <v>100</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139.35</v>
      </c>
      <c r="E97" s="194"/>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12722.59</v>
      </c>
      <c r="E106" s="332">
        <f>E107+E112+E120+E124</f>
        <v>23910.440000000002</v>
      </c>
      <c r="F106" s="71">
        <f t="shared" si="0"/>
        <v>187.93689020867609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2716.04</v>
      </c>
      <c r="E112" s="60">
        <f t="shared" si="20"/>
        <v>10560.33</v>
      </c>
      <c r="F112" s="45">
        <f t="shared" si="0"/>
        <v>388.81349317388549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2113.4899999999998</v>
      </c>
      <c r="E115" s="194">
        <v>6433.67</v>
      </c>
      <c r="F115" s="45">
        <f t="shared" si="0"/>
        <v>304.40976773015251</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602.54999999999995</v>
      </c>
      <c r="E117" s="194">
        <v>4126.66</v>
      </c>
      <c r="F117" s="45">
        <f t="shared" si="0"/>
        <v>684.86598622520955</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10006.549999999999</v>
      </c>
      <c r="E120" s="60">
        <f t="shared" si="21"/>
        <v>13350.11</v>
      </c>
      <c r="F120" s="45">
        <f t="shared" si="0"/>
        <v>133.41371401731868</v>
      </c>
    </row>
    <row r="121" spans="1:6" ht="12.75" customHeight="1" x14ac:dyDescent="0.2">
      <c r="A121" s="63">
        <v>6531</v>
      </c>
      <c r="B121" s="64" t="s">
        <v>245</v>
      </c>
      <c r="C121" s="247" t="s">
        <v>246</v>
      </c>
      <c r="D121" s="194">
        <v>0</v>
      </c>
      <c r="E121" s="194">
        <v>1029.74</v>
      </c>
      <c r="F121" s="45" t="str">
        <f t="shared" si="0"/>
        <v>-</v>
      </c>
    </row>
    <row r="122" spans="1:6" ht="12.75" customHeight="1" x14ac:dyDescent="0.2">
      <c r="A122" s="63">
        <v>6532</v>
      </c>
      <c r="B122" s="64" t="s">
        <v>247</v>
      </c>
      <c r="C122" s="247" t="s">
        <v>248</v>
      </c>
      <c r="D122" s="194">
        <v>10006.549999999999</v>
      </c>
      <c r="E122" s="194">
        <v>12320.37</v>
      </c>
      <c r="F122" s="45">
        <f t="shared" si="0"/>
        <v>123.12305439936844</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265033.13</v>
      </c>
      <c r="E152" s="60">
        <f>E153+E164+E202+E221+E230+E262+E273</f>
        <v>322708.62</v>
      </c>
      <c r="F152" s="45">
        <f t="shared" si="26"/>
        <v>121.76161523655551</v>
      </c>
    </row>
    <row r="153" spans="1:6" ht="12.75" customHeight="1" x14ac:dyDescent="0.2">
      <c r="A153" s="63">
        <v>31</v>
      </c>
      <c r="B153" s="64" t="s">
        <v>308</v>
      </c>
      <c r="C153" s="247" t="s">
        <v>309</v>
      </c>
      <c r="D153" s="60">
        <f t="shared" ref="D153:E153" si="30">D154+D159+D160</f>
        <v>106096.15999999999</v>
      </c>
      <c r="E153" s="60">
        <f t="shared" si="30"/>
        <v>105758.16999999998</v>
      </c>
      <c r="F153" s="45">
        <f t="shared" si="26"/>
        <v>99.681430506061659</v>
      </c>
    </row>
    <row r="154" spans="1:6" ht="12.75" customHeight="1" x14ac:dyDescent="0.2">
      <c r="A154" s="63">
        <v>311</v>
      </c>
      <c r="B154" s="64" t="s">
        <v>310</v>
      </c>
      <c r="C154" s="247" t="s">
        <v>311</v>
      </c>
      <c r="D154" s="60">
        <f t="shared" ref="D154:E154" si="31">SUM(D155:D158)</f>
        <v>87650.01</v>
      </c>
      <c r="E154" s="60">
        <f t="shared" si="31"/>
        <v>87629.34</v>
      </c>
      <c r="F154" s="45">
        <f t="shared" si="26"/>
        <v>99.976417572570725</v>
      </c>
    </row>
    <row r="155" spans="1:6" ht="12.75" customHeight="1" x14ac:dyDescent="0.2">
      <c r="A155" s="63">
        <v>3111</v>
      </c>
      <c r="B155" s="64" t="s">
        <v>312</v>
      </c>
      <c r="C155" s="247" t="s">
        <v>313</v>
      </c>
      <c r="D155" s="194">
        <v>87650.01</v>
      </c>
      <c r="E155" s="194">
        <v>87629.34</v>
      </c>
      <c r="F155" s="45">
        <f t="shared" si="26"/>
        <v>99.976417572570725</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4343.2</v>
      </c>
      <c r="E159" s="194">
        <v>3603.37</v>
      </c>
      <c r="F159" s="45">
        <f t="shared" si="26"/>
        <v>82.96578559587401</v>
      </c>
    </row>
    <row r="160" spans="1:6" ht="12.75" customHeight="1" x14ac:dyDescent="0.2">
      <c r="A160" s="63">
        <v>313</v>
      </c>
      <c r="B160" s="65" t="s">
        <v>322</v>
      </c>
      <c r="C160" s="247" t="s">
        <v>323</v>
      </c>
      <c r="D160" s="60">
        <f t="shared" ref="D160:E160" si="32">SUM(D161:D163)</f>
        <v>14102.95</v>
      </c>
      <c r="E160" s="60">
        <f t="shared" si="32"/>
        <v>14525.46</v>
      </c>
      <c r="F160" s="45">
        <f t="shared" si="26"/>
        <v>102.99589802133595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14102.95</v>
      </c>
      <c r="E162" s="194">
        <v>14525.46</v>
      </c>
      <c r="F162" s="45">
        <f t="shared" si="26"/>
        <v>102.99589802133595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79664.01999999999</v>
      </c>
      <c r="E164" s="60">
        <f>E165+E170+E178+E188+E189+E194</f>
        <v>73195.09</v>
      </c>
      <c r="F164" s="45">
        <f t="shared" si="26"/>
        <v>91.879734414607768</v>
      </c>
    </row>
    <row r="165" spans="1:6" ht="12.75" customHeight="1" x14ac:dyDescent="0.2">
      <c r="A165" s="63">
        <v>321</v>
      </c>
      <c r="B165" s="64" t="s">
        <v>332</v>
      </c>
      <c r="C165" s="247" t="s">
        <v>333</v>
      </c>
      <c r="D165" s="60">
        <f t="shared" ref="D165:E165" si="33">SUM(D166:D169)</f>
        <v>3704.98</v>
      </c>
      <c r="E165" s="60">
        <f t="shared" si="33"/>
        <v>3702.95</v>
      </c>
      <c r="F165" s="45">
        <f t="shared" si="26"/>
        <v>99.945208881019596</v>
      </c>
    </row>
    <row r="166" spans="1:6" ht="12.75" customHeight="1" x14ac:dyDescent="0.2">
      <c r="A166" s="63">
        <v>3211</v>
      </c>
      <c r="B166" s="64" t="s">
        <v>334</v>
      </c>
      <c r="C166" s="247" t="s">
        <v>335</v>
      </c>
      <c r="D166" s="194">
        <v>1475</v>
      </c>
      <c r="E166" s="194">
        <v>2358</v>
      </c>
      <c r="F166" s="45">
        <f t="shared" si="26"/>
        <v>159.86440677966104</v>
      </c>
    </row>
    <row r="167" spans="1:6" ht="12.75" customHeight="1" x14ac:dyDescent="0.2">
      <c r="A167" s="63">
        <v>3212</v>
      </c>
      <c r="B167" s="64" t="s">
        <v>336</v>
      </c>
      <c r="C167" s="247" t="s">
        <v>337</v>
      </c>
      <c r="D167" s="194">
        <v>904.98</v>
      </c>
      <c r="E167" s="194">
        <v>1344.95</v>
      </c>
      <c r="F167" s="45">
        <f t="shared" si="26"/>
        <v>148.61654401202239</v>
      </c>
    </row>
    <row r="168" spans="1:6" ht="12.75" customHeight="1" x14ac:dyDescent="0.2">
      <c r="A168" s="63">
        <v>3213</v>
      </c>
      <c r="B168" s="64" t="s">
        <v>338</v>
      </c>
      <c r="C168" s="247" t="s">
        <v>339</v>
      </c>
      <c r="D168" s="194">
        <v>1325</v>
      </c>
      <c r="E168" s="194"/>
      <c r="F168" s="45">
        <f t="shared" si="26"/>
        <v>0</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9952.130000000001</v>
      </c>
      <c r="E170" s="60">
        <f t="shared" si="34"/>
        <v>14405.609999999999</v>
      </c>
      <c r="F170" s="45">
        <f t="shared" si="26"/>
        <v>144.74901352775734</v>
      </c>
    </row>
    <row r="171" spans="1:6" ht="12.75" customHeight="1" x14ac:dyDescent="0.2">
      <c r="A171" s="63">
        <v>3221</v>
      </c>
      <c r="B171" s="64" t="s">
        <v>344</v>
      </c>
      <c r="C171" s="247" t="s">
        <v>345</v>
      </c>
      <c r="D171" s="194">
        <v>2540.31</v>
      </c>
      <c r="E171" s="194">
        <v>2327.6999999999998</v>
      </c>
      <c r="F171" s="45">
        <f t="shared" si="26"/>
        <v>91.630549027480896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7173.53</v>
      </c>
      <c r="E173" s="194">
        <v>10372.31</v>
      </c>
      <c r="F173" s="45">
        <f t="shared" si="26"/>
        <v>144.59143545785687</v>
      </c>
    </row>
    <row r="174" spans="1:6" ht="12.75" customHeight="1" x14ac:dyDescent="0.2">
      <c r="A174" s="63">
        <v>3224</v>
      </c>
      <c r="B174" s="65" t="s">
        <v>350</v>
      </c>
      <c r="C174" s="247" t="s">
        <v>351</v>
      </c>
      <c r="D174" s="194">
        <v>238.29</v>
      </c>
      <c r="E174" s="194">
        <v>248.4</v>
      </c>
      <c r="F174" s="45">
        <f t="shared" si="26"/>
        <v>104.2427294473121</v>
      </c>
    </row>
    <row r="175" spans="1:6" ht="12.75" customHeight="1" x14ac:dyDescent="0.2">
      <c r="A175" s="63">
        <v>3225</v>
      </c>
      <c r="B175" s="65" t="s">
        <v>352</v>
      </c>
      <c r="C175" s="247" t="s">
        <v>353</v>
      </c>
      <c r="D175" s="194">
        <v>0</v>
      </c>
      <c r="E175" s="194">
        <v>1457.2</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43683.969999999994</v>
      </c>
      <c r="E178" s="60">
        <f t="shared" si="35"/>
        <v>37248.6</v>
      </c>
      <c r="F178" s="45">
        <f t="shared" si="26"/>
        <v>85.268349007656596</v>
      </c>
    </row>
    <row r="179" spans="1:6" ht="12.75" customHeight="1" x14ac:dyDescent="0.2">
      <c r="A179" s="63">
        <v>3231</v>
      </c>
      <c r="B179" s="65" t="s">
        <v>360</v>
      </c>
      <c r="C179" s="247" t="s">
        <v>361</v>
      </c>
      <c r="D179" s="194">
        <v>2311.5700000000002</v>
      </c>
      <c r="E179" s="194">
        <v>2269.63</v>
      </c>
      <c r="F179" s="45">
        <f t="shared" si="26"/>
        <v>98.185648714942658</v>
      </c>
    </row>
    <row r="180" spans="1:6" ht="12.75" customHeight="1" x14ac:dyDescent="0.2">
      <c r="A180" s="63">
        <v>3232</v>
      </c>
      <c r="B180" s="65" t="s">
        <v>362</v>
      </c>
      <c r="C180" s="247" t="s">
        <v>363</v>
      </c>
      <c r="D180" s="194">
        <v>15336.05</v>
      </c>
      <c r="E180" s="194">
        <v>6440.01</v>
      </c>
      <c r="F180" s="45">
        <f t="shared" si="26"/>
        <v>41.992625219662173</v>
      </c>
    </row>
    <row r="181" spans="1:6" ht="12.75" customHeight="1" x14ac:dyDescent="0.2">
      <c r="A181" s="63">
        <v>3233</v>
      </c>
      <c r="B181" s="65" t="s">
        <v>364</v>
      </c>
      <c r="C181" s="247" t="s">
        <v>365</v>
      </c>
      <c r="D181" s="194">
        <v>5381.02</v>
      </c>
      <c r="E181" s="194"/>
      <c r="F181" s="45">
        <f t="shared" si="26"/>
        <v>0</v>
      </c>
    </row>
    <row r="182" spans="1:6" ht="12.75" customHeight="1" x14ac:dyDescent="0.2">
      <c r="A182" s="63">
        <v>3234</v>
      </c>
      <c r="B182" s="65" t="s">
        <v>366</v>
      </c>
      <c r="C182" s="247" t="s">
        <v>367</v>
      </c>
      <c r="D182" s="194">
        <v>10091.44</v>
      </c>
      <c r="E182" s="194">
        <v>12530.63</v>
      </c>
      <c r="F182" s="45">
        <f t="shared" si="26"/>
        <v>124.17088145993038</v>
      </c>
    </row>
    <row r="183" spans="1:6" ht="12.75" customHeight="1" x14ac:dyDescent="0.2">
      <c r="A183" s="63">
        <v>3235</v>
      </c>
      <c r="B183" s="64" t="s">
        <v>368</v>
      </c>
      <c r="C183" s="247" t="s">
        <v>369</v>
      </c>
      <c r="D183" s="194">
        <v>1022.17</v>
      </c>
      <c r="E183" s="194">
        <v>1143.28</v>
      </c>
      <c r="F183" s="45">
        <f t="shared" si="26"/>
        <v>111.84832268605027</v>
      </c>
    </row>
    <row r="184" spans="1:6" ht="12.75" customHeight="1" x14ac:dyDescent="0.2">
      <c r="A184" s="63">
        <v>3236</v>
      </c>
      <c r="B184" s="64" t="s">
        <v>370</v>
      </c>
      <c r="C184" s="247" t="s">
        <v>371</v>
      </c>
      <c r="D184" s="194">
        <v>547.21</v>
      </c>
      <c r="E184" s="194">
        <v>358.65</v>
      </c>
      <c r="F184" s="45">
        <f t="shared" si="26"/>
        <v>65.541565395369233</v>
      </c>
    </row>
    <row r="185" spans="1:6" ht="12.75" customHeight="1" x14ac:dyDescent="0.2">
      <c r="A185" s="63">
        <v>3237</v>
      </c>
      <c r="B185" s="64" t="s">
        <v>372</v>
      </c>
      <c r="C185" s="247" t="s">
        <v>373</v>
      </c>
      <c r="D185" s="194">
        <v>4935</v>
      </c>
      <c r="E185" s="194">
        <v>8640.24</v>
      </c>
      <c r="F185" s="45">
        <f t="shared" si="26"/>
        <v>175.08085106382978</v>
      </c>
    </row>
    <row r="186" spans="1:6" ht="12.75" customHeight="1" x14ac:dyDescent="0.2">
      <c r="A186" s="63">
        <v>3238</v>
      </c>
      <c r="B186" s="64" t="s">
        <v>374</v>
      </c>
      <c r="C186" s="247" t="s">
        <v>375</v>
      </c>
      <c r="D186" s="194">
        <v>2828.7</v>
      </c>
      <c r="E186" s="194">
        <v>4637.5</v>
      </c>
      <c r="F186" s="45">
        <f t="shared" si="26"/>
        <v>163.94456817619402</v>
      </c>
    </row>
    <row r="187" spans="1:6" ht="12.75" customHeight="1" x14ac:dyDescent="0.2">
      <c r="A187" s="63">
        <v>3239</v>
      </c>
      <c r="B187" s="64" t="s">
        <v>376</v>
      </c>
      <c r="C187" s="247" t="s">
        <v>377</v>
      </c>
      <c r="D187" s="194">
        <v>1230.81</v>
      </c>
      <c r="E187" s="194">
        <v>1228.6600000000001</v>
      </c>
      <c r="F187" s="45">
        <f t="shared" si="26"/>
        <v>99.825318286331779</v>
      </c>
    </row>
    <row r="188" spans="1:6" ht="12.75" customHeight="1" x14ac:dyDescent="0.2">
      <c r="A188" s="63">
        <v>324</v>
      </c>
      <c r="B188" s="64" t="s">
        <v>378</v>
      </c>
      <c r="C188" s="247" t="s">
        <v>379</v>
      </c>
      <c r="D188" s="194">
        <v>0</v>
      </c>
      <c r="E188" s="194">
        <v>30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22322.94</v>
      </c>
      <c r="E194" s="60">
        <f t="shared" si="36"/>
        <v>17807.93</v>
      </c>
      <c r="F194" s="45">
        <f t="shared" si="26"/>
        <v>79.774124734465985</v>
      </c>
    </row>
    <row r="195" spans="1:6" ht="12.75" customHeight="1" x14ac:dyDescent="0.2">
      <c r="A195" s="63">
        <v>3291</v>
      </c>
      <c r="B195" s="183" t="s">
        <v>392</v>
      </c>
      <c r="C195" s="247" t="s">
        <v>393</v>
      </c>
      <c r="D195" s="194">
        <v>9311.9599999999991</v>
      </c>
      <c r="E195" s="194">
        <v>3091.38</v>
      </c>
      <c r="F195" s="45">
        <f t="shared" si="26"/>
        <v>33.197951881236612</v>
      </c>
    </row>
    <row r="196" spans="1:6" ht="12.75" customHeight="1" x14ac:dyDescent="0.2">
      <c r="A196" s="63">
        <v>3292</v>
      </c>
      <c r="B196" s="64" t="s">
        <v>394</v>
      </c>
      <c r="C196" s="247" t="s">
        <v>395</v>
      </c>
      <c r="D196" s="194">
        <v>694.22</v>
      </c>
      <c r="E196" s="194">
        <v>2160.1799999999998</v>
      </c>
      <c r="F196" s="45">
        <f t="shared" si="26"/>
        <v>311.16648900924775</v>
      </c>
    </row>
    <row r="197" spans="1:6" ht="12.75" customHeight="1" x14ac:dyDescent="0.2">
      <c r="A197" s="63">
        <v>3293</v>
      </c>
      <c r="B197" s="64" t="s">
        <v>396</v>
      </c>
      <c r="C197" s="247" t="s">
        <v>397</v>
      </c>
      <c r="D197" s="194">
        <v>3402.75</v>
      </c>
      <c r="E197" s="194">
        <v>1600.44</v>
      </c>
      <c r="F197" s="45">
        <f t="shared" si="26"/>
        <v>47.033722724267143</v>
      </c>
    </row>
    <row r="198" spans="1:6" ht="12.75" customHeight="1" x14ac:dyDescent="0.2">
      <c r="A198" s="63">
        <v>3294</v>
      </c>
      <c r="B198" s="64" t="s">
        <v>398</v>
      </c>
      <c r="C198" s="247" t="s">
        <v>399</v>
      </c>
      <c r="D198" s="194">
        <v>174.64</v>
      </c>
      <c r="E198" s="194">
        <v>556.24</v>
      </c>
      <c r="F198" s="45">
        <f t="shared" si="26"/>
        <v>318.50664223545584</v>
      </c>
    </row>
    <row r="199" spans="1:6" ht="12.75" customHeight="1" x14ac:dyDescent="0.2">
      <c r="A199" s="63">
        <v>3295</v>
      </c>
      <c r="B199" s="64" t="s">
        <v>400</v>
      </c>
      <c r="C199" s="247" t="s">
        <v>401</v>
      </c>
      <c r="D199" s="194">
        <v>7333.96</v>
      </c>
      <c r="E199" s="194">
        <v>8334.01</v>
      </c>
      <c r="F199" s="45">
        <f t="shared" si="26"/>
        <v>113.63588020660053</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1405.41</v>
      </c>
      <c r="E201" s="194">
        <v>2065.6799999999998</v>
      </c>
      <c r="F201" s="45">
        <f t="shared" si="26"/>
        <v>146.98059640958866</v>
      </c>
    </row>
    <row r="202" spans="1:6" ht="12.75" customHeight="1" x14ac:dyDescent="0.2">
      <c r="A202" s="63">
        <v>34</v>
      </c>
      <c r="B202" s="183" t="s">
        <v>406</v>
      </c>
      <c r="C202" s="247" t="s">
        <v>407</v>
      </c>
      <c r="D202" s="60">
        <f t="shared" ref="D202:E202" si="37">D203+D208+D216</f>
        <v>786.14</v>
      </c>
      <c r="E202" s="60">
        <f t="shared" si="37"/>
        <v>23978.95</v>
      </c>
      <c r="F202" s="45">
        <f t="shared" si="26"/>
        <v>3050.2137023939758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786.14</v>
      </c>
      <c r="E216" s="60">
        <f t="shared" si="40"/>
        <v>23978.95</v>
      </c>
      <c r="F216" s="45">
        <f t="shared" si="26"/>
        <v>3050.2137023939758</v>
      </c>
    </row>
    <row r="217" spans="1:6" ht="12.75" customHeight="1" x14ac:dyDescent="0.2">
      <c r="A217" s="63">
        <v>3431</v>
      </c>
      <c r="B217" s="182" t="s">
        <v>436</v>
      </c>
      <c r="C217" s="247" t="s">
        <v>437</v>
      </c>
      <c r="D217" s="194">
        <v>605.15</v>
      </c>
      <c r="E217" s="194">
        <v>890.22</v>
      </c>
      <c r="F217" s="45">
        <f t="shared" si="26"/>
        <v>147.10732876146412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9.08</v>
      </c>
      <c r="E219" s="194">
        <v>20733.849999999999</v>
      </c>
      <c r="F219" s="45" t="str">
        <f t="shared" si="26"/>
        <v>&gt;&gt;100</v>
      </c>
    </row>
    <row r="220" spans="1:6" ht="12.75" customHeight="1" x14ac:dyDescent="0.2">
      <c r="A220" s="63">
        <v>3434</v>
      </c>
      <c r="B220" s="65" t="s">
        <v>442</v>
      </c>
      <c r="C220" s="247" t="s">
        <v>443</v>
      </c>
      <c r="D220" s="194">
        <v>171.91</v>
      </c>
      <c r="E220" s="194">
        <v>2354.88</v>
      </c>
      <c r="F220" s="45">
        <f t="shared" si="26"/>
        <v>1369.8330521784656</v>
      </c>
    </row>
    <row r="221" spans="1:6" ht="12.75" customHeight="1" x14ac:dyDescent="0.2">
      <c r="A221" s="63">
        <v>35</v>
      </c>
      <c r="B221" s="65" t="s">
        <v>444</v>
      </c>
      <c r="C221" s="247" t="s">
        <v>445</v>
      </c>
      <c r="D221" s="60">
        <f t="shared" ref="D221:E221" si="41">D222+D225+D229</f>
        <v>199.13</v>
      </c>
      <c r="E221" s="60">
        <f t="shared" si="41"/>
        <v>258.86</v>
      </c>
      <c r="F221" s="45">
        <f t="shared" si="26"/>
        <v>129.99548033947676</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199.13</v>
      </c>
      <c r="E225" s="60">
        <f t="shared" si="43"/>
        <v>258.86</v>
      </c>
      <c r="F225" s="45">
        <f t="shared" si="26"/>
        <v>129.99548033947676</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199.13</v>
      </c>
      <c r="E228" s="194">
        <v>258.86</v>
      </c>
      <c r="F228" s="45">
        <f t="shared" si="26"/>
        <v>129.99548033947676</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55965.39</v>
      </c>
      <c r="E262" s="60">
        <f t="shared" si="55"/>
        <v>51081.59</v>
      </c>
      <c r="F262" s="45">
        <f t="shared" ref="F262:F268" si="56">IF(D262&lt;&gt;0,IF(E262/D262&gt;=100,"&gt;&gt;100",E262/D262*100),"-")</f>
        <v>91.273535304587355</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55965.39</v>
      </c>
      <c r="E269" s="60">
        <f t="shared" si="58"/>
        <v>51081.59</v>
      </c>
      <c r="F269" s="45">
        <f t="shared" ref="F269:F272" si="59">IF(D269&lt;&gt;0,IF(E269/D269&gt;=100,"&gt;&gt;100",E269/D269*100),"-")</f>
        <v>91.273535304587355</v>
      </c>
    </row>
    <row r="270" spans="1:6" ht="12.75" customHeight="1" x14ac:dyDescent="0.2">
      <c r="A270" s="63">
        <v>3721</v>
      </c>
      <c r="B270" s="65" t="s">
        <v>533</v>
      </c>
      <c r="C270" s="247" t="s">
        <v>534</v>
      </c>
      <c r="D270" s="194">
        <v>52003.33</v>
      </c>
      <c r="E270" s="194">
        <v>47931.39</v>
      </c>
      <c r="F270" s="45">
        <f t="shared" si="59"/>
        <v>92.169847584760433</v>
      </c>
    </row>
    <row r="271" spans="1:6" ht="12.75" customHeight="1" x14ac:dyDescent="0.2">
      <c r="A271" s="63">
        <v>3722</v>
      </c>
      <c r="B271" s="65" t="s">
        <v>535</v>
      </c>
      <c r="C271" s="247" t="s">
        <v>536</v>
      </c>
      <c r="D271" s="194">
        <v>3962.06</v>
      </c>
      <c r="E271" s="194">
        <v>3150.2</v>
      </c>
      <c r="F271" s="45">
        <f t="shared" si="59"/>
        <v>79.509144233050478</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22322.29</v>
      </c>
      <c r="E273" s="60">
        <f t="shared" si="60"/>
        <v>68435.959999999992</v>
      </c>
      <c r="F273" s="45">
        <f t="shared" ref="F273:F277" si="61">IF(D273&lt;&gt;0,IF(E273/D273&gt;=100,"&gt;&gt;100",E273/D273*100),"-")</f>
        <v>306.58126921565838</v>
      </c>
    </row>
    <row r="274" spans="1:6" ht="12.75" customHeight="1" x14ac:dyDescent="0.2">
      <c r="A274" s="63">
        <v>381</v>
      </c>
      <c r="B274" s="64" t="s">
        <v>541</v>
      </c>
      <c r="C274" s="247" t="s">
        <v>542</v>
      </c>
      <c r="D274" s="60">
        <f t="shared" ref="D274:E274" si="62">SUM(D275:D277)</f>
        <v>22322.29</v>
      </c>
      <c r="E274" s="60">
        <f t="shared" si="62"/>
        <v>68435.959999999992</v>
      </c>
      <c r="F274" s="45">
        <f t="shared" si="61"/>
        <v>306.58126921565838</v>
      </c>
    </row>
    <row r="275" spans="1:6" ht="12.75" customHeight="1" x14ac:dyDescent="0.2">
      <c r="A275" s="63">
        <v>3811</v>
      </c>
      <c r="B275" s="64" t="s">
        <v>543</v>
      </c>
      <c r="C275" s="247" t="s">
        <v>544</v>
      </c>
      <c r="D275" s="194">
        <v>17496.64</v>
      </c>
      <c r="E275" s="194">
        <v>34716.83</v>
      </c>
      <c r="F275" s="45">
        <f t="shared" si="61"/>
        <v>198.4199823508971</v>
      </c>
    </row>
    <row r="276" spans="1:6" ht="12.75" customHeight="1" x14ac:dyDescent="0.2">
      <c r="A276" s="63">
        <v>3812</v>
      </c>
      <c r="B276" s="64" t="s">
        <v>545</v>
      </c>
      <c r="C276" s="247" t="s">
        <v>546</v>
      </c>
      <c r="D276" s="194">
        <v>4825.6499999999996</v>
      </c>
      <c r="E276" s="194">
        <v>33719.129999999997</v>
      </c>
      <c r="F276" s="45">
        <f t="shared" si="61"/>
        <v>698.74794069192751</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265033.13</v>
      </c>
      <c r="E299" s="60">
        <f>E152-E297+E298</f>
        <v>322708.62</v>
      </c>
      <c r="F299" s="45">
        <f t="shared" si="68"/>
        <v>121.76161523655551</v>
      </c>
    </row>
    <row r="300" spans="1:6" ht="12.75" customHeight="1" x14ac:dyDescent="0.2">
      <c r="A300" s="63" t="s">
        <v>582</v>
      </c>
      <c r="B300" s="64" t="s">
        <v>593</v>
      </c>
      <c r="C300" s="247" t="s">
        <v>594</v>
      </c>
      <c r="D300" s="60">
        <f>IF(D6&gt;=D299,D6-D299,0)</f>
        <v>0</v>
      </c>
      <c r="E300" s="60">
        <f>IF(E6&gt;=E299,E6-E299,0)</f>
        <v>37773.679999999993</v>
      </c>
      <c r="F300" s="45" t="str">
        <f t="shared" si="68"/>
        <v>-</v>
      </c>
    </row>
    <row r="301" spans="1:6" ht="12.75" customHeight="1" x14ac:dyDescent="0.2">
      <c r="A301" s="63" t="s">
        <v>582</v>
      </c>
      <c r="B301" s="64" t="s">
        <v>595</v>
      </c>
      <c r="C301" s="247" t="s">
        <v>596</v>
      </c>
      <c r="D301" s="60">
        <f>IF(D299&gt;=D6,D299-D6,0)</f>
        <v>24583.919999999984</v>
      </c>
      <c r="E301" s="60">
        <f>IF(E299&gt;=E6,E299-E6,0)</f>
        <v>0</v>
      </c>
      <c r="F301" s="45">
        <f t="shared" si="68"/>
        <v>0</v>
      </c>
    </row>
    <row r="302" spans="1:6" ht="12.75" customHeight="1" x14ac:dyDescent="0.2">
      <c r="A302" s="63">
        <v>92211</v>
      </c>
      <c r="B302" s="64" t="s">
        <v>597</v>
      </c>
      <c r="C302" s="247" t="s">
        <v>598</v>
      </c>
      <c r="D302" s="194">
        <v>722822.61</v>
      </c>
      <c r="E302" s="194">
        <v>97414.02</v>
      </c>
      <c r="F302" s="45">
        <f t="shared" si="68"/>
        <v>13.476891653956427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47116.41</v>
      </c>
      <c r="E304" s="194">
        <v>3940.69</v>
      </c>
      <c r="F304" s="45">
        <f t="shared" si="68"/>
        <v>8.3637314472813173</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975.93</v>
      </c>
      <c r="E308" s="60">
        <f t="shared" si="71"/>
        <v>2092.7600000000002</v>
      </c>
      <c r="F308" s="45">
        <f t="shared" ref="F308:F428" si="72">IF(D308&lt;&gt;0,IF(E308/D308&gt;=100,"&gt;&gt;100",E308/D308*100),"-")</f>
        <v>214.43751088705136</v>
      </c>
    </row>
    <row r="309" spans="1:6" ht="12.75" customHeight="1" x14ac:dyDescent="0.2">
      <c r="A309" s="63">
        <v>71</v>
      </c>
      <c r="B309" s="64" t="s">
        <v>610</v>
      </c>
      <c r="C309" s="247" t="s">
        <v>611</v>
      </c>
      <c r="D309" s="60">
        <f t="shared" ref="D309:E309" si="73">D310+D314</f>
        <v>975.93</v>
      </c>
      <c r="E309" s="60">
        <f t="shared" si="73"/>
        <v>2092.7600000000002</v>
      </c>
      <c r="F309" s="45">
        <f t="shared" si="72"/>
        <v>214.43751088705136</v>
      </c>
    </row>
    <row r="310" spans="1:6" ht="24" x14ac:dyDescent="0.2">
      <c r="A310" s="63">
        <v>711</v>
      </c>
      <c r="B310" s="64" t="s">
        <v>612</v>
      </c>
      <c r="C310" s="247" t="s">
        <v>613</v>
      </c>
      <c r="D310" s="60">
        <f t="shared" ref="D310:E310" si="74">SUM(D311:D313)</f>
        <v>975.93</v>
      </c>
      <c r="E310" s="60">
        <f t="shared" si="74"/>
        <v>2092.7600000000002</v>
      </c>
      <c r="F310" s="45">
        <f t="shared" si="72"/>
        <v>214.43751088705136</v>
      </c>
    </row>
    <row r="311" spans="1:6" ht="12.75" customHeight="1" x14ac:dyDescent="0.2">
      <c r="A311" s="63">
        <v>7111</v>
      </c>
      <c r="B311" s="64" t="s">
        <v>614</v>
      </c>
      <c r="C311" s="247" t="s">
        <v>615</v>
      </c>
      <c r="D311" s="194">
        <v>975.93</v>
      </c>
      <c r="E311" s="194">
        <v>2092.7600000000002</v>
      </c>
      <c r="F311" s="45">
        <f t="shared" si="72"/>
        <v>214.43751088705136</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23782.69</v>
      </c>
      <c r="E360" s="60">
        <f t="shared" si="86"/>
        <v>49579.63</v>
      </c>
      <c r="F360" s="45">
        <f t="shared" si="72"/>
        <v>208.46939517775326</v>
      </c>
    </row>
    <row r="361" spans="1:6" ht="12.75" customHeight="1" x14ac:dyDescent="0.2">
      <c r="A361" s="63">
        <v>41</v>
      </c>
      <c r="B361" s="64" t="s">
        <v>714</v>
      </c>
      <c r="C361" s="247" t="s">
        <v>715</v>
      </c>
      <c r="D361" s="60">
        <f t="shared" ref="D361:E361" si="87">D362+D366</f>
        <v>2901.5099999999998</v>
      </c>
      <c r="E361" s="60">
        <f t="shared" si="87"/>
        <v>500</v>
      </c>
      <c r="F361" s="45">
        <f t="shared" si="72"/>
        <v>17.23240657450776</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2901.5099999999998</v>
      </c>
      <c r="E366" s="60">
        <f t="shared" si="89"/>
        <v>500</v>
      </c>
      <c r="F366" s="45">
        <f t="shared" si="72"/>
        <v>17.23240657450776</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399.41</v>
      </c>
      <c r="E369" s="194"/>
      <c r="F369" s="45">
        <f t="shared" si="72"/>
        <v>0</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2502.1</v>
      </c>
      <c r="E372" s="194">
        <v>500</v>
      </c>
      <c r="F372" s="45">
        <f t="shared" si="72"/>
        <v>19.98321410015587</v>
      </c>
    </row>
    <row r="373" spans="1:6" ht="24" x14ac:dyDescent="0.2">
      <c r="A373" s="63">
        <v>42</v>
      </c>
      <c r="B373" s="183" t="s">
        <v>730</v>
      </c>
      <c r="C373" s="247" t="s">
        <v>731</v>
      </c>
      <c r="D373" s="60">
        <f t="shared" ref="D373:E373" si="90">D374+D379+D388+D393+D398+D401</f>
        <v>20881.18</v>
      </c>
      <c r="E373" s="60">
        <f t="shared" si="90"/>
        <v>49079.63</v>
      </c>
      <c r="F373" s="45">
        <f t="shared" si="72"/>
        <v>235.04241618529221</v>
      </c>
    </row>
    <row r="374" spans="1:6" ht="12.75" customHeight="1" x14ac:dyDescent="0.2">
      <c r="A374" s="63">
        <v>421</v>
      </c>
      <c r="B374" s="64" t="s">
        <v>732</v>
      </c>
      <c r="C374" s="247" t="s">
        <v>733</v>
      </c>
      <c r="D374" s="60">
        <f t="shared" ref="D374:E374" si="91">SUM(D375:D378)</f>
        <v>20881.18</v>
      </c>
      <c r="E374" s="60">
        <f t="shared" si="91"/>
        <v>49079.63</v>
      </c>
      <c r="F374" s="45">
        <f t="shared" si="72"/>
        <v>235.04241618529221</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v>49079.63</v>
      </c>
      <c r="F377" s="45" t="str">
        <f t="shared" si="72"/>
        <v>-</v>
      </c>
    </row>
    <row r="378" spans="1:6" ht="12.75" customHeight="1" x14ac:dyDescent="0.2">
      <c r="A378" s="63">
        <v>4214</v>
      </c>
      <c r="B378" s="64" t="s">
        <v>644</v>
      </c>
      <c r="C378" s="247" t="s">
        <v>737</v>
      </c>
      <c r="D378" s="194">
        <v>20881.18</v>
      </c>
      <c r="E378" s="194"/>
      <c r="F378" s="45">
        <f t="shared" si="72"/>
        <v>0</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22806.76</v>
      </c>
      <c r="E418" s="60">
        <f t="shared" si="102"/>
        <v>47486.869999999995</v>
      </c>
      <c r="F418" s="45">
        <f t="shared" si="72"/>
        <v>208.21401198591997</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597825.09</v>
      </c>
      <c r="E420" s="194">
        <v>0</v>
      </c>
      <c r="F420" s="45">
        <f t="shared" si="72"/>
        <v>0</v>
      </c>
    </row>
    <row r="421" spans="1:6" ht="12.75" customHeight="1" x14ac:dyDescent="0.2">
      <c r="A421" s="63">
        <v>97</v>
      </c>
      <c r="B421" s="220" t="s">
        <v>801</v>
      </c>
      <c r="C421" s="247" t="s">
        <v>802</v>
      </c>
      <c r="D421" s="194">
        <v>22279.83</v>
      </c>
      <c r="E421" s="194">
        <v>3742.68</v>
      </c>
      <c r="F421" s="45">
        <f t="shared" si="72"/>
        <v>16.798512376440929</v>
      </c>
    </row>
    <row r="422" spans="1:6" ht="12.75" customHeight="1" x14ac:dyDescent="0.2">
      <c r="A422" s="63" t="s">
        <v>582</v>
      </c>
      <c r="B422" s="64" t="s">
        <v>803</v>
      </c>
      <c r="C422" s="247" t="s">
        <v>804</v>
      </c>
      <c r="D422" s="60">
        <f>D6+D308</f>
        <v>241425.14</v>
      </c>
      <c r="E422" s="60">
        <f>E6+E308</f>
        <v>362575.06</v>
      </c>
      <c r="F422" s="45">
        <f t="shared" si="72"/>
        <v>150.18115346231133</v>
      </c>
    </row>
    <row r="423" spans="1:6" ht="12.75" customHeight="1" x14ac:dyDescent="0.2">
      <c r="A423" s="63" t="s">
        <v>582</v>
      </c>
      <c r="B423" s="64" t="s">
        <v>805</v>
      </c>
      <c r="C423" s="247" t="s">
        <v>806</v>
      </c>
      <c r="D423" s="60">
        <f t="shared" ref="D423:E423" si="103">D299+D360</f>
        <v>288815.82</v>
      </c>
      <c r="E423" s="60">
        <f t="shared" si="103"/>
        <v>372288.25</v>
      </c>
      <c r="F423" s="45">
        <f t="shared" si="72"/>
        <v>128.90161279946506</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47390.679999999993</v>
      </c>
      <c r="E425" s="60">
        <f t="shared" si="105"/>
        <v>9713.1900000000023</v>
      </c>
      <c r="F425" s="45">
        <f t="shared" si="72"/>
        <v>20.495992038940997</v>
      </c>
    </row>
    <row r="426" spans="1:6" ht="12.75" customHeight="1" x14ac:dyDescent="0.2">
      <c r="A426" s="251" t="s">
        <v>811</v>
      </c>
      <c r="B426" s="183" t="s">
        <v>812</v>
      </c>
      <c r="C426" s="252" t="s">
        <v>813</v>
      </c>
      <c r="D426" s="60">
        <f t="shared" ref="D426:E426" si="106">IF(D302-D303+D419-D420&gt;=0,D302-D303+D419-D420,0)</f>
        <v>124997.52000000002</v>
      </c>
      <c r="E426" s="60">
        <f t="shared" si="106"/>
        <v>97414.02</v>
      </c>
      <c r="F426" s="45">
        <f t="shared" si="72"/>
        <v>77.932762186001753</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69396.240000000005</v>
      </c>
      <c r="E428" s="81">
        <f t="shared" si="108"/>
        <v>7683.37</v>
      </c>
      <c r="F428" s="61">
        <f t="shared" si="72"/>
        <v>11.071738180627651</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31603.97</v>
      </c>
      <c r="E641" s="194">
        <v>0</v>
      </c>
      <c r="F641" s="45">
        <f t="shared" si="109"/>
        <v>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241425.14</v>
      </c>
      <c r="E643" s="60">
        <f>E422+E430</f>
        <v>362575.06</v>
      </c>
      <c r="F643" s="45">
        <f t="shared" si="109"/>
        <v>150.18115346231133</v>
      </c>
    </row>
    <row r="644" spans="1:6" ht="12.75" customHeight="1" x14ac:dyDescent="0.2">
      <c r="A644" s="63" t="s">
        <v>582</v>
      </c>
      <c r="B644" s="64" t="s">
        <v>1238</v>
      </c>
      <c r="C644" s="247" t="s">
        <v>1239</v>
      </c>
      <c r="D644" s="60">
        <f>D423+D535</f>
        <v>288815.82</v>
      </c>
      <c r="E644" s="60">
        <f>E423+E535</f>
        <v>372288.25</v>
      </c>
      <c r="F644" s="45">
        <f t="shared" si="109"/>
        <v>128.90161279946506</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47390.679999999993</v>
      </c>
      <c r="E646" s="60">
        <f t="shared" si="164"/>
        <v>9713.1900000000023</v>
      </c>
      <c r="F646" s="45">
        <f t="shared" si="109"/>
        <v>20.495992038940997</v>
      </c>
    </row>
    <row r="647" spans="1:6" ht="24" x14ac:dyDescent="0.2">
      <c r="A647" s="251" t="s">
        <v>1244</v>
      </c>
      <c r="B647" s="64" t="s">
        <v>1245</v>
      </c>
      <c r="C647" s="252" t="s">
        <v>1244</v>
      </c>
      <c r="D647" s="60">
        <f>IF(D426-D427+D641-D642&gt;=0,D426-D427+D641-D642,0)</f>
        <v>156601.49000000002</v>
      </c>
      <c r="E647" s="60">
        <f>IF(E426-E427+E641-E642&gt;=0,E426-E427+E641-E642,0)</f>
        <v>97414.02</v>
      </c>
      <c r="F647" s="45">
        <f t="shared" si="109"/>
        <v>62.205040322413275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109210.81000000003</v>
      </c>
      <c r="E649" s="60">
        <f t="shared" si="165"/>
        <v>87700.83</v>
      </c>
      <c r="F649" s="45">
        <f t="shared" si="109"/>
        <v>80.304165860504085</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57371.37</v>
      </c>
      <c r="E651" s="196">
        <v>57371.37</v>
      </c>
      <c r="F651" s="61">
        <f t="shared" si="109"/>
        <v>100</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86703.84</v>
      </c>
      <c r="E653" s="194">
        <v>25467.24</v>
      </c>
      <c r="F653" s="45">
        <f t="shared" ref="F653:F740" si="167">IF(D653&lt;&gt;0,IF(E653/D653&gt;=100,"&gt;&gt;100",E653/D653*100),"-")</f>
        <v>29.372678303521511</v>
      </c>
    </row>
    <row r="654" spans="1:6" ht="12.75" customHeight="1" x14ac:dyDescent="0.2">
      <c r="A654" s="63" t="s">
        <v>1257</v>
      </c>
      <c r="B654" s="64" t="s">
        <v>1258</v>
      </c>
      <c r="C654" s="247" t="s">
        <v>1257</v>
      </c>
      <c r="D654" s="194">
        <v>255866.26</v>
      </c>
      <c r="E654" s="194">
        <v>372643.13</v>
      </c>
      <c r="F654" s="45">
        <f t="shared" si="167"/>
        <v>145.63980807786066</v>
      </c>
    </row>
    <row r="655" spans="1:6" ht="12.75" customHeight="1" x14ac:dyDescent="0.2">
      <c r="A655" s="63" t="s">
        <v>1259</v>
      </c>
      <c r="B655" s="64" t="s">
        <v>1260</v>
      </c>
      <c r="C655" s="247" t="s">
        <v>1259</v>
      </c>
      <c r="D655" s="194">
        <v>329854.19</v>
      </c>
      <c r="E655" s="194">
        <v>363371.13</v>
      </c>
      <c r="F655" s="45">
        <f t="shared" si="167"/>
        <v>110.16113816835251</v>
      </c>
    </row>
    <row r="656" spans="1:6" ht="24" x14ac:dyDescent="0.2">
      <c r="A656" s="63">
        <v>11</v>
      </c>
      <c r="B656" s="64" t="s">
        <v>1261</v>
      </c>
      <c r="C656" s="247" t="s">
        <v>1262</v>
      </c>
      <c r="D656" s="60">
        <f t="shared" ref="D656:E656" si="168">+D653+D654-D655</f>
        <v>12715.909999999974</v>
      </c>
      <c r="E656" s="60">
        <f t="shared" si="168"/>
        <v>34739.239999999991</v>
      </c>
      <c r="F656" s="45">
        <f t="shared" si="167"/>
        <v>273.19507608971804</v>
      </c>
    </row>
    <row r="657" spans="1:6" ht="24" x14ac:dyDescent="0.2">
      <c r="A657" s="63" t="s">
        <v>582</v>
      </c>
      <c r="B657" s="64" t="s">
        <v>1263</v>
      </c>
      <c r="C657" s="247" t="s">
        <v>1264</v>
      </c>
      <c r="D657" s="253">
        <v>14</v>
      </c>
      <c r="E657" s="253">
        <v>14</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14</v>
      </c>
      <c r="E659" s="253">
        <v>14</v>
      </c>
      <c r="F659" s="45">
        <f t="shared" si="167"/>
        <v>100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67.42</v>
      </c>
      <c r="E662" s="192"/>
      <c r="F662" s="71">
        <f t="shared" si="167"/>
        <v>0</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v>5463.57</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139288.74</v>
      </c>
      <c r="E669" s="194">
        <v>146603.34</v>
      </c>
      <c r="F669" s="45">
        <f t="shared" si="167"/>
        <v>105.25139361588023</v>
      </c>
    </row>
    <row r="670" spans="1:6" ht="12.75" customHeight="1" x14ac:dyDescent="0.2">
      <c r="A670" s="63">
        <v>63312</v>
      </c>
      <c r="B670" s="64" t="s">
        <v>1290</v>
      </c>
      <c r="C670" s="247" t="s">
        <v>1291</v>
      </c>
      <c r="D670" s="194">
        <v>955.52</v>
      </c>
      <c r="E670" s="194"/>
      <c r="F670" s="45">
        <f t="shared" si="167"/>
        <v>0</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v>27000</v>
      </c>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6900.3</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21037.14</v>
      </c>
      <c r="E702" s="192">
        <v>86318.56</v>
      </c>
      <c r="F702" s="71">
        <f t="shared" si="167"/>
        <v>410.31509035924086</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904.98</v>
      </c>
      <c r="E734" s="192">
        <v>1344.95</v>
      </c>
      <c r="F734" s="71">
        <f t="shared" si="167"/>
        <v>148.61654401202239</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713.34</v>
      </c>
      <c r="E741" s="192">
        <v>1981.7</v>
      </c>
      <c r="F741" s="71">
        <f t="shared" ref="F741:F1006" si="169">IF(D741&lt;&gt;0,IF(E741/D741&gt;=100,"&gt;&gt;100",E741/D741*100),"-")</f>
        <v>277.80581489892614</v>
      </c>
    </row>
    <row r="742" spans="1:6" ht="12.75" customHeight="1" x14ac:dyDescent="0.2">
      <c r="A742" s="70" t="s">
        <v>1414</v>
      </c>
      <c r="B742" s="65" t="s">
        <v>1415</v>
      </c>
      <c r="C742" s="278" t="s">
        <v>1414</v>
      </c>
      <c r="D742" s="192">
        <v>445.74</v>
      </c>
      <c r="E742" s="192">
        <v>445.74</v>
      </c>
      <c r="F742" s="71">
        <f t="shared" si="169"/>
        <v>100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441.86</v>
      </c>
      <c r="E744" s="192"/>
      <c r="F744" s="71">
        <f t="shared" si="170"/>
        <v>0</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199.13</v>
      </c>
      <c r="E777" s="192">
        <v>258.86</v>
      </c>
      <c r="F777" s="71">
        <f t="shared" si="169"/>
        <v>129.99548033947676</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1100</v>
      </c>
      <c r="E844" s="194"/>
      <c r="F844" s="45">
        <f t="shared" si="169"/>
        <v>0</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2400</v>
      </c>
      <c r="E846" s="194">
        <v>1400</v>
      </c>
      <c r="F846" s="45">
        <f t="shared" si="169"/>
        <v>58.333333333333336</v>
      </c>
    </row>
    <row r="847" spans="1:6" ht="24" x14ac:dyDescent="0.2">
      <c r="A847" s="63">
        <v>37216</v>
      </c>
      <c r="B847" s="183" t="s">
        <v>1623</v>
      </c>
      <c r="C847" s="247" t="s">
        <v>1624</v>
      </c>
      <c r="D847" s="194">
        <v>730.89</v>
      </c>
      <c r="E847" s="194"/>
      <c r="F847" s="45">
        <f t="shared" si="169"/>
        <v>0</v>
      </c>
    </row>
    <row r="848" spans="1:6" ht="12.75" customHeight="1" x14ac:dyDescent="0.2">
      <c r="A848" s="63">
        <v>37217</v>
      </c>
      <c r="B848" s="64" t="s">
        <v>1625</v>
      </c>
      <c r="C848" s="247" t="s">
        <v>1626</v>
      </c>
      <c r="D848" s="194">
        <v>0</v>
      </c>
      <c r="E848" s="194">
        <v>929.06</v>
      </c>
      <c r="F848" s="45" t="str">
        <f t="shared" si="169"/>
        <v>-</v>
      </c>
    </row>
    <row r="849" spans="1:6" ht="12.75" customHeight="1" x14ac:dyDescent="0.2">
      <c r="A849" s="63">
        <v>37218</v>
      </c>
      <c r="B849" s="64" t="s">
        <v>1627</v>
      </c>
      <c r="C849" s="247" t="s">
        <v>1628</v>
      </c>
      <c r="D849" s="194">
        <v>0</v>
      </c>
      <c r="E849" s="194">
        <v>140</v>
      </c>
      <c r="F849" s="45" t="str">
        <f t="shared" si="169"/>
        <v>-</v>
      </c>
    </row>
    <row r="850" spans="1:6" ht="12.75" customHeight="1" x14ac:dyDescent="0.2">
      <c r="A850" s="63">
        <v>37219</v>
      </c>
      <c r="B850" s="64" t="s">
        <v>1629</v>
      </c>
      <c r="C850" s="247" t="s">
        <v>1630</v>
      </c>
      <c r="D850" s="194">
        <v>47772.44</v>
      </c>
      <c r="E850" s="194">
        <v>45462.33</v>
      </c>
      <c r="F850" s="45">
        <f t="shared" si="169"/>
        <v>95.16434580272643</v>
      </c>
    </row>
    <row r="851" spans="1:6" ht="12.75" customHeight="1" x14ac:dyDescent="0.2">
      <c r="A851" s="63">
        <v>37221</v>
      </c>
      <c r="B851" s="64" t="s">
        <v>1631</v>
      </c>
      <c r="C851" s="247" t="s">
        <v>1632</v>
      </c>
      <c r="D851" s="194">
        <v>3962.06</v>
      </c>
      <c r="E851" s="194">
        <v>3150.2</v>
      </c>
      <c r="F851" s="45">
        <f t="shared" si="169"/>
        <v>79.509144233050478</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 zoomScaleNormal="100" workbookViewId="0">
      <selection activeCell="D62" sqref="D6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167349.57999999999</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545929.90999999992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496350.27999999997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106538.09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225299.47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44701.31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258.86</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51116.59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68435.960000000006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49579.63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531185.41999999993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480810.63999999996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106538.09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227954.54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24006.05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398.25</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51256.42</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70657.289999999994</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50374.78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182094.06999999995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4620.5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2785.74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545.96</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545.96</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1365.62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822.25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543.37</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354.27</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354.27</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331.81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331.81</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188.08</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188.08</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1834.76</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1834.76</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177473.57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177473.57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12</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36758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Slavica Bolješić</cp:lastModifiedBy>
  <cp:lastPrinted>2026-07-13T08:40:46Z</cp:lastPrinted>
  <dcterms:created xsi:type="dcterms:W3CDTF">2022-04-01T05:14:30Z</dcterms:created>
  <dcterms:modified xsi:type="dcterms:W3CDTF">2026-07-15T06:50:42Z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